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0AC2A30C-BD79-4B72-A00D-20CF2E647D3C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28" i="1"/>
  <c r="H27" i="1"/>
  <c r="H34" i="1"/>
  <c r="C37" i="1"/>
  <c r="H33" i="1"/>
  <c r="H32" i="1"/>
  <c r="C22" i="1"/>
  <c r="C47" i="1" s="1"/>
  <c r="H18" i="1"/>
  <c r="H17" i="1"/>
  <c r="H15" i="1"/>
  <c r="H14" i="1"/>
  <c r="B34" i="1"/>
  <c r="B49" i="1" s="1"/>
  <c r="H31" i="1"/>
  <c r="C49" i="1"/>
  <c r="C50" i="1"/>
  <c r="H46" i="1" l="1"/>
  <c r="H49" i="1"/>
  <c r="B38" i="1"/>
  <c r="B50" i="1" s="1"/>
  <c r="H37" i="1"/>
  <c r="B19" i="1"/>
  <c r="B46" i="1" s="1"/>
  <c r="H8" i="1"/>
  <c r="H9" i="1"/>
  <c r="B55" i="1"/>
  <c r="B53" i="1"/>
  <c r="H38" i="1" l="1"/>
  <c r="H50" i="1" s="1"/>
  <c r="B42" i="1"/>
  <c r="B28" i="1"/>
  <c r="B48" i="1" s="1"/>
  <c r="B23" i="1"/>
  <c r="B47" i="1" s="1"/>
  <c r="B11" i="1"/>
  <c r="H41" i="1" l="1"/>
  <c r="H42" i="1" s="1"/>
  <c r="H26" i="1"/>
  <c r="H48" i="1" s="1"/>
  <c r="H22" i="1"/>
  <c r="H23" i="1" s="1"/>
  <c r="H47" i="1" s="1"/>
  <c r="H7" i="1"/>
  <c r="H6" i="1"/>
  <c r="H5" i="1"/>
  <c r="B51" i="1"/>
  <c r="H11" i="1" l="1"/>
  <c r="C51" i="1"/>
  <c r="C46" i="1"/>
  <c r="B45" i="1"/>
  <c r="H51" i="1"/>
  <c r="H45" i="1" l="1"/>
  <c r="H53" i="1" s="1"/>
  <c r="H54" i="1" l="1"/>
  <c r="H55" i="1" s="1"/>
</calcChain>
</file>

<file path=xl/sharedStrings.xml><?xml version="1.0" encoding="utf-8"?>
<sst xmlns="http://schemas.openxmlformats.org/spreadsheetml/2006/main" count="86" uniqueCount="68">
  <si>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</si>
  <si>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</si>
  <si>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</si>
  <si>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</si>
  <si>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</si>
  <si>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</si>
  <si>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</si>
  <si>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</si>
  <si>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</si>
  <si>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</si>
  <si>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</si>
  <si>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</si>
  <si>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</si>
  <si>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</si>
  <si>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</si>
  <si>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</si>
  <si>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</si>
  <si>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</si>
  <si>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</si>
  <si>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</si>
  <si>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Ouverture et fermeture du chantier</t>
  </si>
  <si>
    <t>3.2</t>
  </si>
  <si>
    <t>m²</t>
  </si>
  <si>
    <t>Inclus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</si>
  <si>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</si>
  <si>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</si>
  <si>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</si>
  <si>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</si>
  <si>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</si>
  <si>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</si>
  <si>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</si>
  <si>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</si>
  <si>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</si>
  <si>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</si>
  <si>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</si>
  <si>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</si>
  <si>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</si>
  <si>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</si>
  <si>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3.5</t>
  </si>
  <si>
    <t>3.6</t>
  </si>
  <si>
    <t>3.7</t>
  </si>
  <si>
    <t>U</t>
  </si>
  <si>
    <t>DPGF Lot 07 - MENUISERIES INTERIEURES</t>
  </si>
  <si>
    <t>PORTES</t>
  </si>
  <si>
    <t>Portes d'entrée des logements</t>
  </si>
  <si>
    <t>3.2.1</t>
  </si>
  <si>
    <t>Portes intérieures d'accès au garage des logements</t>
  </si>
  <si>
    <t>3.2.2</t>
  </si>
  <si>
    <t>3.2.3</t>
  </si>
  <si>
    <t>Portes intérieures des logements</t>
  </si>
  <si>
    <t>3.2.3.1</t>
  </si>
  <si>
    <t>Portes simples 80x205</t>
  </si>
  <si>
    <t>3.2.4</t>
  </si>
  <si>
    <t>VARIANTE : Portes d'entrée des logements en PVC</t>
  </si>
  <si>
    <t>JOINT ACRYLIQUE D'ENTOURAGE</t>
  </si>
  <si>
    <t>ESCALIERS</t>
  </si>
  <si>
    <t>Escalier demi-tournant</t>
  </si>
  <si>
    <t>3.4.1</t>
  </si>
  <si>
    <t>3.4.2</t>
  </si>
  <si>
    <t>Claustra et remplissage escalier</t>
  </si>
  <si>
    <t>EQUIPEMENTS DIVERS</t>
  </si>
  <si>
    <t>Numéros de rue</t>
  </si>
  <si>
    <t>3.5.1</t>
  </si>
  <si>
    <t>3.5.2</t>
  </si>
  <si>
    <t>Organigramme provisoire de chantier</t>
  </si>
  <si>
    <t>3.5.3</t>
  </si>
  <si>
    <t>Organigrammedes serrures</t>
  </si>
  <si>
    <t>OPTION : PLACARDS COULISSANTS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</si>
</sst>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6" fillId="3" borderId="10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3" borderId="10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3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64</xdr:row>
      <xdr:rowOff>0</xdr:rowOff>
    </xdr:from>
    <xdr:to>
      <xdr:col>3</xdr:col>
      <xdr:colOff>10391</xdr:colOff>
      <xdr:row>71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63</xdr:row>
      <xdr:rowOff>187037</xdr:rowOff>
    </xdr:from>
    <xdr:to>
      <xdr:col>7</xdr:col>
      <xdr:colOff>768927</xdr:colOff>
      <xdr:row>71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5"/>
  <sheetViews>
    <sheetView tabSelected="1" view="pageLayout" topLeftCell="A3" zoomScaleNormal="100" workbookViewId="0">
      <selection activeCell="C10" sqref="C10"/>
    </sheetView>
  </sheetViews>
  <sheetFormatPr baseColWidth="10" defaultColWidth="1.42578125" defaultRowHeight="15" x14ac:dyDescent="0.25"/>
  <cols>
    <col min="1" max="1" width="1.7109375" customWidth="1"/>
    <col min="2" max="2" width="6.7109375" style="30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74" t="s">
        <v>42</v>
      </c>
      <c r="C1" s="75"/>
      <c r="D1" s="75"/>
      <c r="E1" s="75"/>
      <c r="F1" s="75"/>
      <c r="G1" s="75"/>
      <c r="H1" s="76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7" t="s">
        <v>0</v>
      </c>
      <c r="C3" s="78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79" t="s">
        <v>7</v>
      </c>
      <c r="D4" s="79"/>
      <c r="E4" s="79"/>
      <c r="F4" s="79"/>
      <c r="G4" s="79"/>
      <c r="H4" s="79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9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19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20</v>
      </c>
      <c r="D10" s="16" t="s">
        <v>37</v>
      </c>
      <c r="E10" s="16">
        <v>1</v>
      </c>
      <c r="F10" s="16"/>
      <c r="G10" s="16"/>
      <c r="H10" s="17" t="s">
        <v>23</v>
      </c>
      <c r="I10" s="1"/>
    </row>
    <row r="11" spans="2:9" s="2" customFormat="1" ht="18.600000000000001" customHeight="1" x14ac:dyDescent="0.25">
      <c r="B11" s="47" t="str">
        <f>"TOTAL "&amp;B4&amp;" "&amp;C4</f>
        <v>TOTAL 3.1 DOSSIER D’EXECUTION ET INSTALLATION DE CHANTIER</v>
      </c>
      <c r="C11" s="47"/>
      <c r="D11" s="47"/>
      <c r="E11" s="47"/>
      <c r="F11" s="47"/>
      <c r="G11" s="47"/>
      <c r="H11" s="18">
        <f>SUM(H5:H10)</f>
        <v>0</v>
      </c>
      <c r="I11" s="1"/>
    </row>
    <row r="12" spans="2:9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21</v>
      </c>
      <c r="C13" s="58" t="s">
        <v>43</v>
      </c>
      <c r="D13" s="58" t="s">
        <v>22</v>
      </c>
      <c r="E13" s="58"/>
      <c r="F13" s="58"/>
      <c r="G13" s="58"/>
      <c r="H13" s="58"/>
      <c r="I13" s="1"/>
    </row>
    <row r="14" spans="2:9" s="2" customFormat="1" ht="18.600000000000001" customHeight="1" x14ac:dyDescent="0.25">
      <c r="B14" s="14" t="s">
        <v>45</v>
      </c>
      <c r="C14" s="15" t="s">
        <v>44</v>
      </c>
      <c r="D14" s="16" t="s">
        <v>41</v>
      </c>
      <c r="E14" s="16">
        <v>12</v>
      </c>
      <c r="F14" s="16"/>
      <c r="G14" s="16"/>
      <c r="H14" s="17">
        <f t="shared" ref="H14" si="1">G14*F14</f>
        <v>0</v>
      </c>
      <c r="I14" s="1"/>
    </row>
    <row r="15" spans="2:9" s="2" customFormat="1" ht="18.600000000000001" customHeight="1" x14ac:dyDescent="0.25">
      <c r="B15" s="14" t="s">
        <v>47</v>
      </c>
      <c r="C15" s="15" t="s">
        <v>46</v>
      </c>
      <c r="D15" s="16" t="s">
        <v>41</v>
      </c>
      <c r="E15" s="16">
        <v>12</v>
      </c>
      <c r="F15" s="16"/>
      <c r="G15" s="16"/>
      <c r="H15" s="17">
        <f t="shared" ref="H15" si="2">G15*F15</f>
        <v>0</v>
      </c>
      <c r="I15" s="1"/>
    </row>
    <row r="16" spans="2:9" s="2" customFormat="1" ht="18.600000000000001" customHeight="1" x14ac:dyDescent="0.25">
      <c r="B16" s="14" t="s">
        <v>48</v>
      </c>
      <c r="C16" s="15" t="s">
        <v>49</v>
      </c>
      <c r="D16" s="80"/>
      <c r="E16" s="81"/>
      <c r="F16" s="81"/>
      <c r="G16" s="81"/>
      <c r="H16" s="82"/>
      <c r="I16" s="1"/>
    </row>
    <row r="17" spans="2:9" s="2" customFormat="1" ht="18.600000000000001" customHeight="1" x14ac:dyDescent="0.25">
      <c r="B17" s="14" t="s">
        <v>50</v>
      </c>
      <c r="C17" s="15" t="s">
        <v>51</v>
      </c>
      <c r="D17" s="16" t="s">
        <v>41</v>
      </c>
      <c r="E17" s="16">
        <v>84</v>
      </c>
      <c r="F17" s="16"/>
      <c r="G17" s="16"/>
      <c r="H17" s="17">
        <f t="shared" ref="H17:H18" si="3">G17*F17</f>
        <v>0</v>
      </c>
      <c r="I17" s="1"/>
    </row>
    <row r="18" spans="2:9" s="2" customFormat="1" ht="18.600000000000001" customHeight="1" x14ac:dyDescent="0.25">
      <c r="B18" s="14" t="s">
        <v>52</v>
      </c>
      <c r="C18" s="44" t="s">
        <v>53</v>
      </c>
      <c r="D18" s="16" t="s">
        <v>41</v>
      </c>
      <c r="E18" s="16">
        <v>12</v>
      </c>
      <c r="F18" s="16"/>
      <c r="G18" s="16"/>
      <c r="H18" s="17">
        <f t="shared" si="3"/>
        <v>0</v>
      </c>
      <c r="I18" s="1"/>
    </row>
    <row r="19" spans="2:9" s="2" customFormat="1" ht="18.600000000000001" customHeight="1" x14ac:dyDescent="0.25">
      <c r="B19" s="47" t="str">
        <f>"TOTAL "&amp;B13&amp;" "&amp;C13</f>
        <v>TOTAL 3.2 PORTES</v>
      </c>
      <c r="C19" s="47"/>
      <c r="D19" s="47"/>
      <c r="E19" s="47"/>
      <c r="F19" s="47"/>
      <c r="G19" s="47"/>
      <c r="H19" s="18">
        <f>SUM(H14:H18)</f>
        <v>0</v>
      </c>
      <c r="I19" s="1"/>
    </row>
    <row r="20" spans="2:9" s="2" customFormat="1" ht="18.600000000000001" customHeight="1" x14ac:dyDescent="0.25">
      <c r="B20" s="23"/>
      <c r="C20" s="24"/>
      <c r="D20" s="24"/>
      <c r="E20" s="25"/>
      <c r="F20" s="24"/>
      <c r="G20" s="24"/>
      <c r="H20" s="26"/>
      <c r="I20" s="1"/>
    </row>
    <row r="21" spans="2:9" s="2" customFormat="1" ht="18.600000000000001" customHeight="1" x14ac:dyDescent="0.25">
      <c r="B21" s="21" t="s">
        <v>24</v>
      </c>
      <c r="C21" s="58" t="s">
        <v>54</v>
      </c>
      <c r="D21" s="58" t="s">
        <v>22</v>
      </c>
      <c r="E21" s="58"/>
      <c r="F21" s="58"/>
      <c r="G21" s="58"/>
      <c r="H21" s="58"/>
      <c r="I21" s="1"/>
    </row>
    <row r="22" spans="2:9" s="2" customFormat="1" ht="18.600000000000001" customHeight="1" x14ac:dyDescent="0.25">
      <c r="B22" s="14"/>
      <c r="C22" s="45" t="str">
        <f>PROPER(C21)</f>
        <v>Joint Acrylique D'Entourage</v>
      </c>
      <c r="D22" s="16" t="s">
        <v>10</v>
      </c>
      <c r="E22" s="16">
        <v>1</v>
      </c>
      <c r="F22" s="16"/>
      <c r="G22" s="16"/>
      <c r="H22" s="42">
        <f>G22*F22</f>
        <v>0</v>
      </c>
      <c r="I22" s="1"/>
    </row>
    <row r="23" spans="2:9" s="2" customFormat="1" ht="18.600000000000001" customHeight="1" x14ac:dyDescent="0.25">
      <c r="B23" s="47" t="str">
        <f>"TOTAL "&amp;B21&amp;" "&amp;C21</f>
        <v>TOTAL 3.3 JOINT ACRYLIQUE D'ENTOURAGE</v>
      </c>
      <c r="C23" s="47"/>
      <c r="D23" s="47"/>
      <c r="E23" s="47"/>
      <c r="F23" s="47"/>
      <c r="G23" s="47"/>
      <c r="H23" s="18">
        <f>SUM(H22:H22)</f>
        <v>0</v>
      </c>
      <c r="I23" s="1"/>
    </row>
    <row r="24" spans="2:9" s="2" customFormat="1" ht="18.600000000000001" customHeight="1" x14ac:dyDescent="0.25">
      <c r="B24" s="23"/>
      <c r="C24" s="24"/>
      <c r="D24" s="24"/>
      <c r="E24" s="25"/>
      <c r="F24" s="24"/>
      <c r="G24" s="24"/>
      <c r="H24" s="26"/>
      <c r="I24" s="1"/>
    </row>
    <row r="25" spans="2:9" s="2" customFormat="1" ht="18.600000000000001" customHeight="1" x14ac:dyDescent="0.25">
      <c r="B25" s="21" t="s">
        <v>25</v>
      </c>
      <c r="C25" s="58" t="s">
        <v>55</v>
      </c>
      <c r="D25" s="58" t="s">
        <v>22</v>
      </c>
      <c r="E25" s="58"/>
      <c r="F25" s="58"/>
      <c r="G25" s="58"/>
      <c r="H25" s="58"/>
      <c r="I25" s="1"/>
    </row>
    <row r="26" spans="2:9" s="2" customFormat="1" ht="18.600000000000001" customHeight="1" x14ac:dyDescent="0.25">
      <c r="B26" s="14" t="s">
        <v>57</v>
      </c>
      <c r="C26" s="45" t="s">
        <v>56</v>
      </c>
      <c r="D26" s="16" t="s">
        <v>41</v>
      </c>
      <c r="E26" s="16">
        <v>12</v>
      </c>
      <c r="F26" s="16"/>
      <c r="G26" s="16"/>
      <c r="H26" s="17">
        <f>G26*F26</f>
        <v>0</v>
      </c>
      <c r="I26" s="1"/>
    </row>
    <row r="27" spans="2:9" s="2" customFormat="1" ht="18.600000000000001" customHeight="1" x14ac:dyDescent="0.25">
      <c r="B27" s="14" t="s">
        <v>58</v>
      </c>
      <c r="C27" s="45" t="s">
        <v>59</v>
      </c>
      <c r="D27" s="16" t="s">
        <v>41</v>
      </c>
      <c r="E27" s="16">
        <v>6</v>
      </c>
      <c r="F27" s="16"/>
      <c r="G27" s="16"/>
      <c r="H27" s="17">
        <f>G27*F27</f>
        <v>0</v>
      </c>
      <c r="I27" s="1"/>
    </row>
    <row r="28" spans="2:9" s="2" customFormat="1" ht="18.600000000000001" customHeight="1" x14ac:dyDescent="0.25">
      <c r="B28" s="47" t="str">
        <f>"TOTAL "&amp;B25&amp;" "&amp;C25</f>
        <v>TOTAL 3.4 ESCALIERS</v>
      </c>
      <c r="C28" s="47"/>
      <c r="D28" s="47"/>
      <c r="E28" s="47"/>
      <c r="F28" s="47"/>
      <c r="G28" s="47"/>
      <c r="H28" s="18">
        <f>SUM(H26:H27)</f>
        <v>0</v>
      </c>
      <c r="I28" s="1"/>
    </row>
    <row r="29" spans="2:9" s="2" customFormat="1" ht="18.600000000000001" customHeight="1" x14ac:dyDescent="0.25">
      <c r="B29" s="23"/>
      <c r="C29" s="24"/>
      <c r="D29" s="24"/>
      <c r="E29" s="25"/>
      <c r="F29" s="24"/>
      <c r="G29" s="24"/>
      <c r="H29" s="26"/>
      <c r="I29" s="1"/>
    </row>
    <row r="30" spans="2:9" s="2" customFormat="1" ht="18.600000000000001" customHeight="1" x14ac:dyDescent="0.25">
      <c r="B30" s="21" t="s">
        <v>38</v>
      </c>
      <c r="C30" s="58" t="s">
        <v>60</v>
      </c>
      <c r="D30" s="58" t="s">
        <v>22</v>
      </c>
      <c r="E30" s="58"/>
      <c r="F30" s="58"/>
      <c r="G30" s="58"/>
      <c r="H30" s="58"/>
      <c r="I30" s="1"/>
    </row>
    <row r="31" spans="2:9" s="2" customFormat="1" ht="18.600000000000001" customHeight="1" x14ac:dyDescent="0.25">
      <c r="B31" s="14" t="s">
        <v>62</v>
      </c>
      <c r="C31" s="45" t="s">
        <v>61</v>
      </c>
      <c r="D31" s="16" t="s">
        <v>41</v>
      </c>
      <c r="E31" s="16">
        <v>12</v>
      </c>
      <c r="F31" s="16"/>
      <c r="G31" s="16"/>
      <c r="H31" s="17">
        <f>G31*F31</f>
        <v>0</v>
      </c>
      <c r="I31" s="1"/>
    </row>
    <row r="32" spans="2:9" s="2" customFormat="1" ht="18.600000000000001" customHeight="1" x14ac:dyDescent="0.25">
      <c r="B32" s="14" t="s">
        <v>63</v>
      </c>
      <c r="C32" s="45" t="s">
        <v>64</v>
      </c>
      <c r="D32" s="16" t="s">
        <v>10</v>
      </c>
      <c r="E32" s="16">
        <v>1</v>
      </c>
      <c r="F32" s="16"/>
      <c r="G32" s="16"/>
      <c r="H32" s="17">
        <f>G32*F32</f>
        <v>0</v>
      </c>
      <c r="I32" s="1"/>
    </row>
    <row r="33" spans="2:9" s="2" customFormat="1" ht="18.600000000000001" customHeight="1" x14ac:dyDescent="0.25">
      <c r="B33" s="14" t="s">
        <v>65</v>
      </c>
      <c r="C33" s="45" t="s">
        <v>66</v>
      </c>
      <c r="D33" s="16" t="s">
        <v>10</v>
      </c>
      <c r="E33" s="16">
        <v>1</v>
      </c>
      <c r="F33" s="16"/>
      <c r="G33" s="16"/>
      <c r="H33" s="17">
        <f>G33*F33</f>
        <v>0</v>
      </c>
      <c r="I33" s="1"/>
    </row>
    <row r="34" spans="2:9" s="2" customFormat="1" ht="18.600000000000001" customHeight="1" x14ac:dyDescent="0.25">
      <c r="B34" s="47" t="str">
        <f>"TOTAL "&amp;B30&amp;" "&amp;C30</f>
        <v>TOTAL 3.5 EQUIPEMENTS DIVERS</v>
      </c>
      <c r="C34" s="47"/>
      <c r="D34" s="47"/>
      <c r="E34" s="47"/>
      <c r="F34" s="47"/>
      <c r="G34" s="47"/>
      <c r="H34" s="18">
        <f>SUM(H31:H33)</f>
        <v>0</v>
      </c>
      <c r="I34" s="1"/>
    </row>
    <row r="35" spans="2:9" s="2" customFormat="1" ht="18.600000000000001" customHeight="1" x14ac:dyDescent="0.25">
      <c r="B35" s="23"/>
      <c r="C35" s="24"/>
      <c r="D35" s="24"/>
      <c r="E35" s="25"/>
      <c r="F35" s="24"/>
      <c r="G35" s="24"/>
      <c r="H35" s="26"/>
      <c r="I35" s="1"/>
    </row>
    <row r="36" spans="2:9" s="2" customFormat="1" ht="18.600000000000001" customHeight="1" x14ac:dyDescent="0.25">
      <c r="B36" s="21" t="s">
        <v>39</v>
      </c>
      <c r="C36" s="34" t="s">
        <v>67</v>
      </c>
      <c r="D36" s="34"/>
      <c r="E36" s="34"/>
      <c r="F36" s="34"/>
      <c r="G36" s="34"/>
      <c r="H36" s="34"/>
      <c r="I36" s="1"/>
    </row>
    <row r="37" spans="2:9" s="2" customFormat="1" ht="18.600000000000001" customHeight="1" x14ac:dyDescent="0.25">
      <c r="B37" s="14"/>
      <c r="C37" s="45" t="str">
        <f>PROPER(C36)</f>
        <v>Option : Placards Coulissants</v>
      </c>
      <c r="D37" s="16" t="s">
        <v>41</v>
      </c>
      <c r="E37" s="16">
        <v>2</v>
      </c>
      <c r="F37" s="16"/>
      <c r="G37" s="16"/>
      <c r="H37" s="22">
        <f>G37*F37</f>
        <v>0</v>
      </c>
      <c r="I37" s="1"/>
    </row>
    <row r="38" spans="2:9" s="2" customFormat="1" ht="18.600000000000001" customHeight="1" x14ac:dyDescent="0.25">
      <c r="B38" s="59" t="str">
        <f>"TOTAL "&amp;B36&amp;" "&amp;C36</f>
        <v>TOTAL 3.6 OPTION : PLACARDS COULISSANTS</v>
      </c>
      <c r="C38" s="60"/>
      <c r="D38" s="60"/>
      <c r="E38" s="60"/>
      <c r="F38" s="60"/>
      <c r="G38" s="61"/>
      <c r="H38" s="18">
        <f>SUM(H37:H37)</f>
        <v>0</v>
      </c>
      <c r="I38" s="1"/>
    </row>
    <row r="39" spans="2:9" s="2" customFormat="1" ht="14.1" customHeight="1" x14ac:dyDescent="0.25">
      <c r="B39" s="23"/>
      <c r="C39" s="25"/>
      <c r="D39" s="25"/>
      <c r="E39" s="25"/>
      <c r="F39" s="25"/>
      <c r="G39" s="25"/>
      <c r="H39" s="28"/>
      <c r="I39" s="1"/>
    </row>
    <row r="40" spans="2:9" s="2" customFormat="1" ht="18.600000000000001" customHeight="1" x14ac:dyDescent="0.25">
      <c r="B40" s="21" t="s">
        <v>40</v>
      </c>
      <c r="C40" s="63" t="s">
        <v>26</v>
      </c>
      <c r="D40" s="64"/>
      <c r="E40" s="64"/>
      <c r="F40" s="64"/>
      <c r="G40" s="64"/>
      <c r="H40" s="65"/>
      <c r="I40" s="1"/>
    </row>
    <row r="41" spans="2:9" s="2" customFormat="1" ht="18.600000000000001" customHeight="1" x14ac:dyDescent="0.25">
      <c r="B41" s="14"/>
      <c r="C41" s="27" t="s">
        <v>27</v>
      </c>
      <c r="D41" s="16" t="s">
        <v>10</v>
      </c>
      <c r="E41" s="16">
        <v>1</v>
      </c>
      <c r="F41" s="16"/>
      <c r="G41" s="16"/>
      <c r="H41" s="22">
        <f>G41*F41</f>
        <v>0</v>
      </c>
      <c r="I41" s="1"/>
    </row>
    <row r="42" spans="2:9" s="2" customFormat="1" ht="18.600000000000001" customHeight="1" x14ac:dyDescent="0.25">
      <c r="B42" s="59" t="str">
        <f>"TOTAL "&amp;B40&amp;" "&amp;C40</f>
        <v xml:space="preserve">TOTAL 3.7 EVACUATION DES DECHETS </v>
      </c>
      <c r="C42" s="60"/>
      <c r="D42" s="60"/>
      <c r="E42" s="60"/>
      <c r="F42" s="60"/>
      <c r="G42" s="61"/>
      <c r="H42" s="18">
        <f>SUM(H41:H41)</f>
        <v>0</v>
      </c>
      <c r="I42" s="1"/>
    </row>
    <row r="43" spans="2:9" s="2" customFormat="1" ht="20.100000000000001" customHeight="1" thickBot="1" x14ac:dyDescent="0.3">
      <c r="B43" s="23"/>
      <c r="C43" s="25"/>
      <c r="D43" s="25"/>
      <c r="E43" s="25"/>
      <c r="F43" s="25"/>
      <c r="G43" s="25"/>
      <c r="H43" s="28"/>
      <c r="I43" s="1"/>
    </row>
    <row r="44" spans="2:9" s="2" customFormat="1" ht="15" customHeight="1" thickBot="1" x14ac:dyDescent="0.3">
      <c r="B44" s="48" t="s">
        <v>28</v>
      </c>
      <c r="C44" s="49"/>
      <c r="D44" s="49"/>
      <c r="E44" s="49"/>
      <c r="F44" s="49"/>
      <c r="G44" s="49"/>
      <c r="H44" s="50"/>
      <c r="I44" s="1"/>
    </row>
    <row r="45" spans="2:9" s="2" customFormat="1" ht="19.5" customHeight="1" x14ac:dyDescent="0.25">
      <c r="B45" s="51" t="str">
        <f>B11</f>
        <v>TOTAL 3.1 DOSSIER D’EXECUTION ET INSTALLATION DE CHANTIER</v>
      </c>
      <c r="C45" s="52"/>
      <c r="D45" s="52"/>
      <c r="E45" s="52"/>
      <c r="F45" s="52"/>
      <c r="G45" s="53"/>
      <c r="H45" s="39">
        <f>H11</f>
        <v>0</v>
      </c>
      <c r="I45" s="1"/>
    </row>
    <row r="46" spans="2:9" s="2" customFormat="1" ht="20.100000000000001" customHeight="1" x14ac:dyDescent="0.25">
      <c r="B46" s="46" t="str">
        <f>B19</f>
        <v>TOTAL 3.2 PORTES</v>
      </c>
      <c r="C46" s="47" t="str">
        <f>C21</f>
        <v>JOINT ACRYLIQUE D'ENTOURAGE</v>
      </c>
      <c r="D46" s="47"/>
      <c r="E46" s="47"/>
      <c r="F46" s="47"/>
      <c r="G46" s="47"/>
      <c r="H46" s="40">
        <f>H19</f>
        <v>0</v>
      </c>
      <c r="I46" s="1"/>
    </row>
    <row r="47" spans="2:9" s="2" customFormat="1" ht="20.100000000000001" customHeight="1" x14ac:dyDescent="0.25">
      <c r="B47" s="46" t="str">
        <f>B23</f>
        <v>TOTAL 3.3 JOINT ACRYLIQUE D'ENTOURAGE</v>
      </c>
      <c r="C47" s="47" t="str">
        <f>C22</f>
        <v>Joint Acrylique D'Entourage</v>
      </c>
      <c r="D47" s="47"/>
      <c r="E47" s="47"/>
      <c r="F47" s="47"/>
      <c r="G47" s="47"/>
      <c r="H47" s="40">
        <f>H23</f>
        <v>0</v>
      </c>
      <c r="I47" s="1"/>
    </row>
    <row r="48" spans="2:9" s="2" customFormat="1" ht="20.100000000000001" customHeight="1" x14ac:dyDescent="0.25">
      <c r="B48" s="62" t="str">
        <f>B28</f>
        <v>TOTAL 3.4 ESCALIERS</v>
      </c>
      <c r="C48" s="60"/>
      <c r="D48" s="60"/>
      <c r="E48" s="60"/>
      <c r="F48" s="60"/>
      <c r="G48" s="61"/>
      <c r="H48" s="43">
        <f>H28</f>
        <v>0</v>
      </c>
      <c r="I48" s="1"/>
    </row>
    <row r="49" spans="2:9" s="2" customFormat="1" ht="20.100000000000001" customHeight="1" x14ac:dyDescent="0.25">
      <c r="B49" s="83" t="str">
        <f>B34</f>
        <v>TOTAL 3.5 EQUIPEMENTS DIVERS</v>
      </c>
      <c r="C49" s="84">
        <f>C28</f>
        <v>0</v>
      </c>
      <c r="D49" s="84"/>
      <c r="E49" s="84"/>
      <c r="F49" s="84"/>
      <c r="G49" s="84"/>
      <c r="H49" s="43">
        <f>H34</f>
        <v>0</v>
      </c>
      <c r="I49" s="1"/>
    </row>
    <row r="50" spans="2:9" s="2" customFormat="1" ht="20.100000000000001" customHeight="1" x14ac:dyDescent="0.25">
      <c r="B50" s="46" t="str">
        <f>B38</f>
        <v>TOTAL 3.6 OPTION : PLACARDS COULISSANTS</v>
      </c>
      <c r="C50" s="47">
        <f>C29</f>
        <v>0</v>
      </c>
      <c r="D50" s="47"/>
      <c r="E50" s="47"/>
      <c r="F50" s="47"/>
      <c r="G50" s="47"/>
      <c r="H50" s="43">
        <f>H38</f>
        <v>0</v>
      </c>
      <c r="I50" s="1"/>
    </row>
    <row r="51" spans="2:9" s="2" customFormat="1" ht="20.100000000000001" customHeight="1" thickBot="1" x14ac:dyDescent="0.3">
      <c r="B51" s="66" t="str">
        <f>B42</f>
        <v xml:space="preserve">TOTAL 3.7 EVACUATION DES DECHETS </v>
      </c>
      <c r="C51" s="67" t="str">
        <f>C41</f>
        <v xml:space="preserve">Evacuation des déchets </v>
      </c>
      <c r="D51" s="67"/>
      <c r="E51" s="67"/>
      <c r="F51" s="67"/>
      <c r="G51" s="67"/>
      <c r="H51" s="41">
        <f>H42</f>
        <v>0</v>
      </c>
      <c r="I51" s="1"/>
    </row>
    <row r="52" spans="2:9" s="2" customFormat="1" ht="20.100000000000001" customHeight="1" thickBot="1" x14ac:dyDescent="0.3">
      <c r="B52" s="35"/>
      <c r="C52" s="36"/>
      <c r="D52" s="37"/>
      <c r="E52" s="37"/>
      <c r="F52" s="37"/>
      <c r="G52" s="37"/>
      <c r="H52" s="38"/>
      <c r="I52" s="1"/>
    </row>
    <row r="53" spans="2:9" ht="15" customHeight="1" x14ac:dyDescent="0.25">
      <c r="B53" s="68" t="str">
        <f>"TOTAL HT - LOT n°"&amp;MID($B$1,9,50)</f>
        <v>TOTAL HT - LOT n° 07 - MENUISERIES INTERIEURES</v>
      </c>
      <c r="C53" s="69"/>
      <c r="D53" s="69"/>
      <c r="E53" s="69"/>
      <c r="F53" s="69"/>
      <c r="G53" s="70"/>
      <c r="H53" s="29">
        <f>SUM(H45:H51)</f>
        <v>0</v>
      </c>
    </row>
    <row r="54" spans="2:9" s="2" customFormat="1" ht="20.100000000000001" customHeight="1" x14ac:dyDescent="0.25">
      <c r="B54" s="71" t="s">
        <v>29</v>
      </c>
      <c r="C54" s="72" t="s">
        <v>30</v>
      </c>
      <c r="D54" s="72"/>
      <c r="E54" s="72"/>
      <c r="F54" s="72"/>
      <c r="G54" s="73"/>
      <c r="H54" s="32">
        <f>0.2*H53</f>
        <v>0</v>
      </c>
      <c r="I54" s="1"/>
    </row>
    <row r="55" spans="2:9" s="2" customFormat="1" ht="20.100000000000001" customHeight="1" thickBot="1" x14ac:dyDescent="0.3">
      <c r="B55" s="54" t="str">
        <f>"TOTAL TTC - LOT n°"&amp;MID($B$1,9,50)</f>
        <v>TOTAL TTC - LOT n° 07 - MENUISERIES INTERIEURES</v>
      </c>
      <c r="C55" s="55"/>
      <c r="D55" s="55"/>
      <c r="E55" s="55"/>
      <c r="F55" s="55"/>
      <c r="G55" s="56"/>
      <c r="H55" s="31">
        <f>H54+H53</f>
        <v>0</v>
      </c>
      <c r="I55" s="1"/>
    </row>
    <row r="56" spans="2:9" s="2" customFormat="1" ht="20.100000000000001" customHeight="1" x14ac:dyDescent="0.25">
      <c r="B56" s="30"/>
      <c r="C56"/>
      <c r="D56" s="6"/>
      <c r="E56" s="6"/>
      <c r="F56" s="6"/>
      <c r="G56" s="6"/>
      <c r="H56" s="6"/>
      <c r="I56" s="1"/>
    </row>
    <row r="57" spans="2:9" x14ac:dyDescent="0.25">
      <c r="B57" s="33" t="s">
        <v>31</v>
      </c>
    </row>
    <row r="58" spans="2:9" x14ac:dyDescent="0.25">
      <c r="B58" s="33"/>
    </row>
    <row r="59" spans="2:9" x14ac:dyDescent="0.25">
      <c r="B59" s="33"/>
    </row>
    <row r="60" spans="2:9" ht="15" customHeight="1" x14ac:dyDescent="0.25"/>
    <row r="61" spans="2:9" ht="15" customHeight="1" x14ac:dyDescent="0.25">
      <c r="C61" t="s">
        <v>32</v>
      </c>
    </row>
    <row r="62" spans="2:9" ht="15" customHeight="1" x14ac:dyDescent="0.25">
      <c r="C62" t="s">
        <v>33</v>
      </c>
    </row>
    <row r="63" spans="2:9" ht="15" customHeight="1" x14ac:dyDescent="0.25">
      <c r="C63" t="s">
        <v>34</v>
      </c>
    </row>
    <row r="64" spans="2:9" ht="15" customHeight="1" x14ac:dyDescent="0.25">
      <c r="C64" s="6" t="s">
        <v>35</v>
      </c>
      <c r="E64" s="57" t="s">
        <v>36</v>
      </c>
      <c r="F64" s="57"/>
      <c r="G64" s="57"/>
      <c r="H64" s="57"/>
    </row>
    <row r="65" ht="15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4" spans="1:3" ht="12" customHeight="1" x14ac:dyDescent="0.25"/>
    <row r="85" spans="1:3" ht="12" customHeight="1" x14ac:dyDescent="0.25"/>
    <row r="86" spans="1:3" ht="12" customHeight="1" x14ac:dyDescent="0.25"/>
    <row r="87" spans="1:3" ht="12" customHeight="1" x14ac:dyDescent="0.25"/>
    <row r="90" spans="1:3" s="6" customFormat="1" ht="15" customHeight="1" x14ac:dyDescent="0.25">
      <c r="A90"/>
      <c r="B90" s="30"/>
      <c r="C90"/>
    </row>
    <row r="91" spans="1:3" s="6" customFormat="1" ht="15" customHeight="1" x14ac:dyDescent="0.25">
      <c r="A91"/>
      <c r="B91" s="30"/>
      <c r="C91"/>
    </row>
    <row r="92" spans="1:3" s="6" customFormat="1" ht="15" customHeight="1" x14ac:dyDescent="0.25">
      <c r="A92"/>
      <c r="B92" s="30"/>
      <c r="C92"/>
    </row>
    <row r="93" spans="1:3" s="6" customFormat="1" ht="15" customHeight="1" x14ac:dyDescent="0.25">
      <c r="A93"/>
      <c r="B93" s="30"/>
      <c r="C93"/>
    </row>
    <row r="94" spans="1:3" s="6" customFormat="1" ht="15" customHeight="1" x14ac:dyDescent="0.25">
      <c r="A94"/>
      <c r="B94" s="30"/>
      <c r="C94"/>
    </row>
    <row r="95" spans="1:3" s="6" customFormat="1" ht="15" customHeight="1" x14ac:dyDescent="0.25">
      <c r="A95"/>
      <c r="B95" s="30"/>
      <c r="C95"/>
    </row>
    <row r="96" spans="1:3" s="6" customFormat="1" ht="15" customHeight="1" x14ac:dyDescent="0.25">
      <c r="A96"/>
      <c r="B96" s="30"/>
      <c r="C96"/>
    </row>
    <row r="97" spans="1:3" s="6" customFormat="1" ht="15" customHeight="1" x14ac:dyDescent="0.25">
      <c r="A97"/>
      <c r="B97" s="30"/>
      <c r="C97"/>
    </row>
    <row r="98" spans="1:3" s="6" customFormat="1" ht="15" customHeight="1" x14ac:dyDescent="0.25">
      <c r="A98"/>
      <c r="B98" s="30"/>
      <c r="C98"/>
    </row>
    <row r="99" spans="1:3" s="6" customFormat="1" ht="15" customHeight="1" x14ac:dyDescent="0.25">
      <c r="A99"/>
      <c r="B99" s="30"/>
      <c r="C99"/>
    </row>
    <row r="100" spans="1:3" s="6" customFormat="1" ht="15" customHeight="1" x14ac:dyDescent="0.25">
      <c r="A100"/>
      <c r="B100" s="30"/>
      <c r="C100"/>
    </row>
    <row r="101" spans="1:3" s="6" customFormat="1" ht="15" customHeight="1" x14ac:dyDescent="0.25">
      <c r="A101"/>
      <c r="B101" s="30"/>
      <c r="C101"/>
    </row>
    <row r="102" spans="1:3" s="6" customFormat="1" ht="15" customHeight="1" x14ac:dyDescent="0.25">
      <c r="A102"/>
      <c r="B102" s="30"/>
      <c r="C102"/>
    </row>
    <row r="103" spans="1:3" s="6" customFormat="1" ht="15" customHeight="1" x14ac:dyDescent="0.25">
      <c r="A103"/>
      <c r="B103" s="30"/>
      <c r="C103"/>
    </row>
    <row r="104" spans="1:3" s="6" customFormat="1" ht="15" customHeight="1" x14ac:dyDescent="0.25">
      <c r="A104"/>
      <c r="B104" s="30"/>
      <c r="C104"/>
    </row>
    <row r="105" spans="1:3" s="6" customFormat="1" ht="15" customHeight="1" x14ac:dyDescent="0.25">
      <c r="A105"/>
      <c r="B105" s="30"/>
      <c r="C105"/>
    </row>
    <row r="106" spans="1:3" s="6" customFormat="1" ht="15" customHeight="1" x14ac:dyDescent="0.25">
      <c r="A106"/>
      <c r="B106" s="30"/>
      <c r="C106"/>
    </row>
    <row r="107" spans="1:3" s="6" customFormat="1" ht="15" customHeight="1" x14ac:dyDescent="0.25">
      <c r="A107"/>
      <c r="B107" s="30"/>
      <c r="C107"/>
    </row>
    <row r="108" spans="1:3" s="6" customFormat="1" ht="15" customHeight="1" x14ac:dyDescent="0.25">
      <c r="A108"/>
      <c r="B108" s="30"/>
      <c r="C108"/>
    </row>
    <row r="109" spans="1:3" s="6" customFormat="1" ht="15" customHeight="1" x14ac:dyDescent="0.25">
      <c r="A109"/>
      <c r="B109" s="30"/>
      <c r="C109"/>
    </row>
    <row r="110" spans="1:3" s="6" customFormat="1" ht="15" customHeight="1" x14ac:dyDescent="0.25">
      <c r="A110"/>
      <c r="B110" s="30"/>
      <c r="C110"/>
    </row>
    <row r="111" spans="1:3" s="6" customFormat="1" ht="15" customHeight="1" x14ac:dyDescent="0.25">
      <c r="A111"/>
      <c r="B111" s="30"/>
      <c r="C111"/>
    </row>
    <row r="112" spans="1:3" s="6" customFormat="1" ht="15" customHeight="1" x14ac:dyDescent="0.25">
      <c r="A112"/>
      <c r="B112" s="30"/>
      <c r="C112"/>
    </row>
    <row r="113" spans="1:3" s="6" customFormat="1" ht="15" customHeight="1" x14ac:dyDescent="0.25">
      <c r="A113"/>
      <c r="B113" s="30"/>
      <c r="C113"/>
    </row>
    <row r="114" spans="1:3" s="6" customFormat="1" ht="15" customHeight="1" x14ac:dyDescent="0.25">
      <c r="A114"/>
      <c r="B114" s="30"/>
      <c r="C114"/>
    </row>
    <row r="115" spans="1:3" s="6" customFormat="1" ht="15" customHeight="1" x14ac:dyDescent="0.25">
      <c r="A115"/>
      <c r="B115" s="30"/>
      <c r="C115"/>
    </row>
  </sheetData>
  <mergeCells count="28">
    <mergeCell ref="B1:H1"/>
    <mergeCell ref="B3:C3"/>
    <mergeCell ref="C4:H4"/>
    <mergeCell ref="B11:G11"/>
    <mergeCell ref="C21:H21"/>
    <mergeCell ref="C13:H13"/>
    <mergeCell ref="B19:G19"/>
    <mergeCell ref="D16:H16"/>
    <mergeCell ref="E64:H64"/>
    <mergeCell ref="B23:G23"/>
    <mergeCell ref="C25:H25"/>
    <mergeCell ref="B28:G28"/>
    <mergeCell ref="B38:G38"/>
    <mergeCell ref="B42:G42"/>
    <mergeCell ref="B48:G48"/>
    <mergeCell ref="B49:G49"/>
    <mergeCell ref="C40:H40"/>
    <mergeCell ref="C30:H30"/>
    <mergeCell ref="B34:G34"/>
    <mergeCell ref="B51:G51"/>
    <mergeCell ref="B53:G53"/>
    <mergeCell ref="B54:G54"/>
    <mergeCell ref="B47:G47"/>
    <mergeCell ref="B50:G50"/>
    <mergeCell ref="B44:H44"/>
    <mergeCell ref="B46:G46"/>
    <mergeCell ref="B45:G45"/>
    <mergeCell ref="B55:G55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12 maisons individuelles
rue des Vignes
57 155 MARLY&amp;RPhase PRO-DCE
DPGF lot N°07
Menuiseries Intérieures</oddHeader>
    <oddFooter>&amp;L&amp;G&amp;CIndice 0 - 14/10/2024&amp;R&amp;P/&amp;N</oddFooter>
  </headerFooter>
  <rowBreaks count="1" manualBreakCount="1">
    <brk id="4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2024-10-17T14:07:16Z</dcterms:modified>
  <cp:category/>
  <cp:contentStatus/>
</cp:coreProperties>
</file>