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W:\THIONVILLE\2022-076 THIONVILLE - LE NID - ARTECH - 14 logements\3 - Conception\5 - DCE\"/>
    </mc:Choice>
  </mc:AlternateContent>
  <xr:revisionPtr revIDLastSave="0" documentId="13_ncr:1_{66373DCE-365D-4545-846E-E57F391E629F}" xr6:coauthVersionLast="47" xr6:coauthVersionMax="47" xr10:uidLastSave="{00000000-0000-0000-0000-000000000000}"/>
  <bookViews>
    <workbookView xWindow="28680" yWindow="210" windowWidth="29040" windowHeight="15720" xr2:uid="{00000000-000D-0000-FFFF-FFFF00000000}"/>
  </bookViews>
  <sheets>
    <sheet name="Lot N°01 GROS OEUVRE" sheetId="1" r:id="rId1"/>
  </sheets>
  <definedNames>
    <definedName name="_xlnm.Print_Titles" localSheetId="0">'Lot N°01 GROS OEUVRE'!$1:$2</definedName>
    <definedName name="_xlnm.Print_Area" localSheetId="0">'Lot N°01 GROS OEUVRE'!$A$1:$G$169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4" i="1" l="1"/>
  <c r="D135" i="1"/>
  <c r="D134" i="1"/>
  <c r="G134" i="1" s="1"/>
  <c r="D137" i="1"/>
  <c r="D138" i="1"/>
  <c r="B163" i="1"/>
  <c r="A163" i="1"/>
  <c r="G142" i="1"/>
  <c r="A147" i="1"/>
  <c r="B147" i="1"/>
  <c r="G118" i="1"/>
  <c r="D73" i="1"/>
  <c r="G73" i="1" s="1"/>
  <c r="G110" i="1"/>
  <c r="G109" i="1"/>
  <c r="D136" i="1" l="1"/>
  <c r="G143" i="1"/>
  <c r="G163" i="1" s="1"/>
  <c r="B161" i="1"/>
  <c r="B159" i="1"/>
  <c r="B157" i="1"/>
  <c r="B155" i="1"/>
  <c r="B153" i="1"/>
  <c r="B151" i="1"/>
  <c r="B149" i="1"/>
  <c r="A161" i="1"/>
  <c r="A159" i="1"/>
  <c r="A157" i="1"/>
  <c r="A155" i="1"/>
  <c r="A153" i="1"/>
  <c r="A151" i="1"/>
  <c r="A149" i="1"/>
  <c r="G7" i="1" l="1"/>
  <c r="G8" i="1"/>
  <c r="G9" i="1"/>
  <c r="G10" i="1"/>
  <c r="G11" i="1"/>
  <c r="G12" i="1"/>
  <c r="G13" i="1"/>
  <c r="G14" i="1"/>
  <c r="G15" i="1"/>
  <c r="G16" i="1"/>
  <c r="G19" i="1"/>
  <c r="G20" i="1"/>
  <c r="G21" i="1"/>
  <c r="G22" i="1"/>
  <c r="G25" i="1"/>
  <c r="G26" i="1"/>
  <c r="G28" i="1"/>
  <c r="G29" i="1"/>
  <c r="G30" i="1"/>
  <c r="G32" i="1"/>
  <c r="G33" i="1"/>
  <c r="G34" i="1"/>
  <c r="G35" i="1"/>
  <c r="G37" i="1"/>
  <c r="G38" i="1"/>
  <c r="G39" i="1"/>
  <c r="G42" i="1"/>
  <c r="G43" i="1"/>
  <c r="G44" i="1"/>
  <c r="G46" i="1"/>
  <c r="G47" i="1"/>
  <c r="G48" i="1"/>
  <c r="G49" i="1"/>
  <c r="G50" i="1"/>
  <c r="G52" i="1"/>
  <c r="G53" i="1"/>
  <c r="G54" i="1"/>
  <c r="G55" i="1"/>
  <c r="G56" i="1"/>
  <c r="G60" i="1"/>
  <c r="G61" i="1"/>
  <c r="G62" i="1"/>
  <c r="G65" i="1"/>
  <c r="G66" i="1"/>
  <c r="G67" i="1"/>
  <c r="G69" i="1"/>
  <c r="G70" i="1"/>
  <c r="G71" i="1"/>
  <c r="G74" i="1"/>
  <c r="G75" i="1"/>
  <c r="G76" i="1"/>
  <c r="G78" i="1"/>
  <c r="G79" i="1"/>
  <c r="G80" i="1"/>
  <c r="G82" i="1"/>
  <c r="G83" i="1"/>
  <c r="G84" i="1"/>
  <c r="G86" i="1"/>
  <c r="G87" i="1"/>
  <c r="G88" i="1"/>
  <c r="G89" i="1"/>
  <c r="G90" i="1"/>
  <c r="G94" i="1"/>
  <c r="G95" i="1"/>
  <c r="G96" i="1"/>
  <c r="G97" i="1"/>
  <c r="G98" i="1"/>
  <c r="G99" i="1"/>
  <c r="G100" i="1"/>
  <c r="G103" i="1"/>
  <c r="G104" i="1"/>
  <c r="G105" i="1"/>
  <c r="G106" i="1"/>
  <c r="G107" i="1"/>
  <c r="G114" i="1"/>
  <c r="G117" i="1"/>
  <c r="G119" i="1"/>
  <c r="G121" i="1"/>
  <c r="G122" i="1"/>
  <c r="G123" i="1"/>
  <c r="G124" i="1"/>
  <c r="G125" i="1"/>
  <c r="G128" i="1"/>
  <c r="G129" i="1"/>
  <c r="G130" i="1"/>
  <c r="B167" i="1"/>
  <c r="G111" i="1" l="1"/>
  <c r="G157" i="1" s="1"/>
  <c r="G131" i="1"/>
  <c r="G161" i="1" s="1"/>
  <c r="G126" i="1"/>
  <c r="G159" i="1" s="1"/>
  <c r="G101" i="1"/>
  <c r="G155" i="1" s="1"/>
  <c r="G91" i="1"/>
  <c r="G153" i="1" s="1"/>
  <c r="G57" i="1"/>
  <c r="G151" i="1" s="1"/>
  <c r="G23" i="1"/>
  <c r="G149" i="1" s="1"/>
  <c r="G17" i="1"/>
  <c r="G147" i="1" s="1"/>
  <c r="G166" i="1" l="1"/>
  <c r="G167" i="1" s="1"/>
  <c r="G168" i="1" s="1"/>
</calcChain>
</file>

<file path=xl/sharedStrings.xml><?xml version="1.0" encoding="utf-8"?>
<sst xmlns="http://schemas.openxmlformats.org/spreadsheetml/2006/main" count="527" uniqueCount="503">
  <si>
    <t>Désignation</t>
  </si>
  <si>
    <t>U</t>
  </si>
  <si>
    <t>Quantité</t>
  </si>
  <si>
    <t>Quantité Ent.</t>
  </si>
  <si>
    <t>Prix en €</t>
  </si>
  <si>
    <t>Total en €</t>
  </si>
  <si>
    <t>GROS OEUVRE</t>
  </si>
  <si>
    <t>CH2</t>
  </si>
  <si>
    <t>GROSO</t>
  </si>
  <si>
    <t>3</t>
  </si>
  <si>
    <t>DESCRIPTIF DES OUVRAGES</t>
  </si>
  <si>
    <t>CH3</t>
  </si>
  <si>
    <t>3.1</t>
  </si>
  <si>
    <t>TRAVAUX PREPARATOIRES, INSTALLATION</t>
  </si>
  <si>
    <t>CH4</t>
  </si>
  <si>
    <t xml:space="preserve">3.1.1 </t>
  </si>
  <si>
    <t>Prise en charge du site</t>
  </si>
  <si>
    <t>fft</t>
  </si>
  <si>
    <t>ART</t>
  </si>
  <si>
    <t>000-E219</t>
  </si>
  <si>
    <t xml:space="preserve">3.1.2 </t>
  </si>
  <si>
    <t>Aménagements - Installation de chantier</t>
  </si>
  <si>
    <t>fft</t>
  </si>
  <si>
    <t>ART</t>
  </si>
  <si>
    <t>000-E220</t>
  </si>
  <si>
    <t xml:space="preserve">3.1.3 </t>
  </si>
  <si>
    <t>Branchements de chantier</t>
  </si>
  <si>
    <t>fft</t>
  </si>
  <si>
    <t>ART</t>
  </si>
  <si>
    <t>000-E221</t>
  </si>
  <si>
    <t xml:space="preserve">3.1.4 </t>
  </si>
  <si>
    <t>Accès au chantier</t>
  </si>
  <si>
    <t>fft</t>
  </si>
  <si>
    <t>ART</t>
  </si>
  <si>
    <t>000-W089</t>
  </si>
  <si>
    <t xml:space="preserve">3.1.5 </t>
  </si>
  <si>
    <t>Clôture de chantier</t>
  </si>
  <si>
    <t>fft</t>
  </si>
  <si>
    <t>ART</t>
  </si>
  <si>
    <t>000-E222</t>
  </si>
  <si>
    <t xml:space="preserve">3.1.6 </t>
  </si>
  <si>
    <t>Panneau de chantier</t>
  </si>
  <si>
    <t>fft</t>
  </si>
  <si>
    <t>ART</t>
  </si>
  <si>
    <t>000-E223</t>
  </si>
  <si>
    <t xml:space="preserve">3.1.7 </t>
  </si>
  <si>
    <t>Implantation des ouvrages</t>
  </si>
  <si>
    <t>fft</t>
  </si>
  <si>
    <t>ART</t>
  </si>
  <si>
    <t>000-E224</t>
  </si>
  <si>
    <t xml:space="preserve">3.1.8 </t>
  </si>
  <si>
    <t>Entretiens de chantier</t>
  </si>
  <si>
    <t>fft</t>
  </si>
  <si>
    <t>ART</t>
  </si>
  <si>
    <t>000-P325</t>
  </si>
  <si>
    <t xml:space="preserve">3.1.9 </t>
  </si>
  <si>
    <t>Constat d'huissier</t>
  </si>
  <si>
    <t>fft</t>
  </si>
  <si>
    <t>ART</t>
  </si>
  <si>
    <t>000-V300</t>
  </si>
  <si>
    <t xml:space="preserve">3.1.10 </t>
  </si>
  <si>
    <t>Frais d'études</t>
  </si>
  <si>
    <t>fft</t>
  </si>
  <si>
    <t>ART</t>
  </si>
  <si>
    <t>C_ANA999</t>
  </si>
  <si>
    <t>3.2</t>
  </si>
  <si>
    <t>TERRASSEMENTS GENERAUX</t>
  </si>
  <si>
    <t>CH4</t>
  </si>
  <si>
    <t xml:space="preserve">3.2.1 </t>
  </si>
  <si>
    <t>Fouilles en rigoles</t>
  </si>
  <si>
    <t>m3</t>
  </si>
  <si>
    <t>ART</t>
  </si>
  <si>
    <t>000-H271</t>
  </si>
  <si>
    <t xml:space="preserve">3.2.2 </t>
  </si>
  <si>
    <t>Fouilles en trous</t>
  </si>
  <si>
    <t>m3</t>
  </si>
  <si>
    <t>ART</t>
  </si>
  <si>
    <t>000-W090</t>
  </si>
  <si>
    <t xml:space="preserve">3.2.3 </t>
  </si>
  <si>
    <t>Remblaiement</t>
  </si>
  <si>
    <t>m3</t>
  </si>
  <si>
    <t>ART</t>
  </si>
  <si>
    <t>C_BNB001</t>
  </si>
  <si>
    <t xml:space="preserve">3.2.4 </t>
  </si>
  <si>
    <t>Évacuation des matériaux</t>
  </si>
  <si>
    <t>m3</t>
  </si>
  <si>
    <t>ART</t>
  </si>
  <si>
    <t>000-S467</t>
  </si>
  <si>
    <t>3.3</t>
  </si>
  <si>
    <t>FONDATIONS-DALLAGES</t>
  </si>
  <si>
    <t>CH4</t>
  </si>
  <si>
    <t xml:space="preserve">3.3.1 </t>
  </si>
  <si>
    <t>Gros béton de rattrapage</t>
  </si>
  <si>
    <t>m3</t>
  </si>
  <si>
    <t>ART</t>
  </si>
  <si>
    <t>000-A021</t>
  </si>
  <si>
    <t xml:space="preserve">3.3.2 </t>
  </si>
  <si>
    <t>Reprise en sous-œuvre</t>
  </si>
  <si>
    <t>ml</t>
  </si>
  <si>
    <t>ART</t>
  </si>
  <si>
    <t>C FFA005</t>
  </si>
  <si>
    <t>3.3.3</t>
  </si>
  <si>
    <t>Semelles filantes béton armé</t>
  </si>
  <si>
    <t>CH5</t>
  </si>
  <si>
    <t>Béton</t>
  </si>
  <si>
    <t>m3</t>
  </si>
  <si>
    <t>ART</t>
  </si>
  <si>
    <t>C FBB001</t>
  </si>
  <si>
    <t>Coffrage</t>
  </si>
  <si>
    <t>m²</t>
  </si>
  <si>
    <t>ART</t>
  </si>
  <si>
    <t>C FBC011</t>
  </si>
  <si>
    <t>Armatures</t>
  </si>
  <si>
    <t>kg</t>
  </si>
  <si>
    <t>ART</t>
  </si>
  <si>
    <t>C FBD001</t>
  </si>
  <si>
    <t>3.3.4</t>
  </si>
  <si>
    <t>Semelles isolées béton armé</t>
  </si>
  <si>
    <t>CH5</t>
  </si>
  <si>
    <t>Béton</t>
  </si>
  <si>
    <t>m3</t>
  </si>
  <si>
    <t>ART</t>
  </si>
  <si>
    <t>000-G473</t>
  </si>
  <si>
    <t>Coffrage</t>
  </si>
  <si>
    <t>m²</t>
  </si>
  <si>
    <t>ART</t>
  </si>
  <si>
    <t>000-H200</t>
  </si>
  <si>
    <t>Armatures</t>
  </si>
  <si>
    <t>kg</t>
  </si>
  <si>
    <t>ART</t>
  </si>
  <si>
    <t>000-G474</t>
  </si>
  <si>
    <t xml:space="preserve">3.3.5 </t>
  </si>
  <si>
    <t>Murs de soubassement en agglos coffrants</t>
  </si>
  <si>
    <t>m²</t>
  </si>
  <si>
    <t>ART</t>
  </si>
  <si>
    <t>000-B376</t>
  </si>
  <si>
    <t>3.3.6</t>
  </si>
  <si>
    <t>Longrines béton armé</t>
  </si>
  <si>
    <t>CH5</t>
  </si>
  <si>
    <t>Béton</t>
  </si>
  <si>
    <t>m3</t>
  </si>
  <si>
    <t>ART</t>
  </si>
  <si>
    <t>C FCB001</t>
  </si>
  <si>
    <t>Coffrage</t>
  </si>
  <si>
    <t>m²</t>
  </si>
  <si>
    <t>ART</t>
  </si>
  <si>
    <t>000-A025</t>
  </si>
  <si>
    <t>Aciers</t>
  </si>
  <si>
    <t>kg</t>
  </si>
  <si>
    <t>ART</t>
  </si>
  <si>
    <t>C FCD001</t>
  </si>
  <si>
    <t>3.3.7</t>
  </si>
  <si>
    <t>Fosse ascenseur</t>
  </si>
  <si>
    <t>CH5</t>
  </si>
  <si>
    <t>3.3.7.1</t>
  </si>
  <si>
    <t>Dalle basse</t>
  </si>
  <si>
    <t>CH6</t>
  </si>
  <si>
    <t>Coffrage</t>
  </si>
  <si>
    <t>m²</t>
  </si>
  <si>
    <t>ART</t>
  </si>
  <si>
    <t>000-A947</t>
  </si>
  <si>
    <t>Béton</t>
  </si>
  <si>
    <t>m3</t>
  </si>
  <si>
    <t>ART</t>
  </si>
  <si>
    <t>000-A946</t>
  </si>
  <si>
    <t>Armatures</t>
  </si>
  <si>
    <t>kg</t>
  </si>
  <si>
    <t>ART</t>
  </si>
  <si>
    <t>000-A948</t>
  </si>
  <si>
    <t>3.3.7.2</t>
  </si>
  <si>
    <t>Voiles cuvette</t>
  </si>
  <si>
    <t>CH6</t>
  </si>
  <si>
    <t>Coffrage</t>
  </si>
  <si>
    <t>m²</t>
  </si>
  <si>
    <t>ART</t>
  </si>
  <si>
    <t>000-C226</t>
  </si>
  <si>
    <t>Béton</t>
  </si>
  <si>
    <t>m3</t>
  </si>
  <si>
    <t>ART</t>
  </si>
  <si>
    <t>000-C225</t>
  </si>
  <si>
    <t>Armatures</t>
  </si>
  <si>
    <t>kg</t>
  </si>
  <si>
    <t>ART</t>
  </si>
  <si>
    <t>000-C227</t>
  </si>
  <si>
    <t xml:space="preserve">3.3.7.3 </t>
  </si>
  <si>
    <t>Cuvelage</t>
  </si>
  <si>
    <t>m²</t>
  </si>
  <si>
    <t>ART</t>
  </si>
  <si>
    <t>000-A007</t>
  </si>
  <si>
    <t xml:space="preserve">3.3.7.4 </t>
  </si>
  <si>
    <t>Dalle de protection</t>
  </si>
  <si>
    <t>m²</t>
  </si>
  <si>
    <t>ART</t>
  </si>
  <si>
    <t>000-A009</t>
  </si>
  <si>
    <t>3.3.8</t>
  </si>
  <si>
    <t>Dallage porté</t>
  </si>
  <si>
    <t>CH5</t>
  </si>
  <si>
    <t>Polyane et lit de sable</t>
  </si>
  <si>
    <t>m²</t>
  </si>
  <si>
    <t>ART</t>
  </si>
  <si>
    <t>000-G968</t>
  </si>
  <si>
    <t>Béton</t>
  </si>
  <si>
    <t>m3</t>
  </si>
  <si>
    <t>ART</t>
  </si>
  <si>
    <t>000-G174</t>
  </si>
  <si>
    <t>Aciers</t>
  </si>
  <si>
    <t>kg</t>
  </si>
  <si>
    <t>ART</t>
  </si>
  <si>
    <t>000-G175</t>
  </si>
  <si>
    <t xml:space="preserve">3.3.9 </t>
  </si>
  <si>
    <t>Enduit bitumeux</t>
  </si>
  <si>
    <t>m²</t>
  </si>
  <si>
    <t>ART</t>
  </si>
  <si>
    <t>C_GBA001</t>
  </si>
  <si>
    <t xml:space="preserve">3.3.10 </t>
  </si>
  <si>
    <t>Protections des voiles enterrés</t>
  </si>
  <si>
    <t>m²</t>
  </si>
  <si>
    <t>ART</t>
  </si>
  <si>
    <t>000-A006</t>
  </si>
  <si>
    <t>3.4</t>
  </si>
  <si>
    <t>OUVRAGES EN SUPERSTRUCTURE</t>
  </si>
  <si>
    <t>CH4</t>
  </si>
  <si>
    <t>3.4.1</t>
  </si>
  <si>
    <t>Murs maçonnés en agglos béton</t>
  </si>
  <si>
    <t>CH5</t>
  </si>
  <si>
    <t>Agglos creux de 20 cm - B60</t>
  </si>
  <si>
    <t>m²</t>
  </si>
  <si>
    <t>ART</t>
  </si>
  <si>
    <t>000-G542</t>
  </si>
  <si>
    <t>Agglos creux de 20 cm - B40</t>
  </si>
  <si>
    <t>m²</t>
  </si>
  <si>
    <t>ART</t>
  </si>
  <si>
    <t>C_LBA013</t>
  </si>
  <si>
    <t>Agglos coffrant de 20 cm</t>
  </si>
  <si>
    <t>m²</t>
  </si>
  <si>
    <t>ART</t>
  </si>
  <si>
    <t>C_LBE013</t>
  </si>
  <si>
    <t>3.4.2</t>
  </si>
  <si>
    <t>Voile béton arme</t>
  </si>
  <si>
    <t>CH5</t>
  </si>
  <si>
    <t>3.4.2.1</t>
  </si>
  <si>
    <t>Voiles extérieurs</t>
  </si>
  <si>
    <t>CH6</t>
  </si>
  <si>
    <t>Coffrage</t>
  </si>
  <si>
    <t>m²</t>
  </si>
  <si>
    <t>ART</t>
  </si>
  <si>
    <t>000-A421</t>
  </si>
  <si>
    <t>Béton</t>
  </si>
  <si>
    <t>m3</t>
  </si>
  <si>
    <t>ART</t>
  </si>
  <si>
    <t>000-A423</t>
  </si>
  <si>
    <t>Armatures</t>
  </si>
  <si>
    <t>kg</t>
  </si>
  <si>
    <t>ART</t>
  </si>
  <si>
    <t>000-A422</t>
  </si>
  <si>
    <t>3.4.2.2</t>
  </si>
  <si>
    <t>Voiles intérieurs</t>
  </si>
  <si>
    <t>CH6</t>
  </si>
  <si>
    <t>Coffrage</t>
  </si>
  <si>
    <t>m²</t>
  </si>
  <si>
    <t>ART</t>
  </si>
  <si>
    <t>000-A425</t>
  </si>
  <si>
    <t>Béton</t>
  </si>
  <si>
    <t>m3</t>
  </si>
  <si>
    <t>ART</t>
  </si>
  <si>
    <t>000-A424</t>
  </si>
  <si>
    <t>Armatures</t>
  </si>
  <si>
    <t>kg</t>
  </si>
  <si>
    <t>ART</t>
  </si>
  <si>
    <t>000-A426</t>
  </si>
  <si>
    <t>3.4.3</t>
  </si>
  <si>
    <t>Poteaux béton armé</t>
  </si>
  <si>
    <t>CH5</t>
  </si>
  <si>
    <t>m²</t>
  </si>
  <si>
    <t>ART</t>
  </si>
  <si>
    <t>000-A042</t>
  </si>
  <si>
    <t>Béton</t>
  </si>
  <si>
    <t>m3</t>
  </si>
  <si>
    <t>ART</t>
  </si>
  <si>
    <t>000-A041</t>
  </si>
  <si>
    <t>Armatures</t>
  </si>
  <si>
    <t>kg</t>
  </si>
  <si>
    <t>ART</t>
  </si>
  <si>
    <t>000-A043</t>
  </si>
  <si>
    <t>3.4.4</t>
  </si>
  <si>
    <t>Poutres béton armé</t>
  </si>
  <si>
    <t>CH5</t>
  </si>
  <si>
    <t>Béton</t>
  </si>
  <si>
    <t>m3</t>
  </si>
  <si>
    <t>ART</t>
  </si>
  <si>
    <t>000-A038</t>
  </si>
  <si>
    <t>Coffrage</t>
  </si>
  <si>
    <t>m²</t>
  </si>
  <si>
    <t>ART</t>
  </si>
  <si>
    <t>000-A039</t>
  </si>
  <si>
    <t>Armatures</t>
  </si>
  <si>
    <t>kg</t>
  </si>
  <si>
    <t>ART</t>
  </si>
  <si>
    <t>000-A040</t>
  </si>
  <si>
    <t>3.4.5</t>
  </si>
  <si>
    <t>Dalle pleine courante</t>
  </si>
  <si>
    <t>CH5</t>
  </si>
  <si>
    <t>Béton</t>
  </si>
  <si>
    <t>m3</t>
  </si>
  <si>
    <t>ART</t>
  </si>
  <si>
    <t>C KAH101</t>
  </si>
  <si>
    <t>Coffrage</t>
  </si>
  <si>
    <t>m²</t>
  </si>
  <si>
    <t>ART</t>
  </si>
  <si>
    <t>C_KAB001</t>
  </si>
  <si>
    <t>Armatures HA</t>
  </si>
  <si>
    <t>kg</t>
  </si>
  <si>
    <t>ART</t>
  </si>
  <si>
    <t>000-F556</t>
  </si>
  <si>
    <t>3.4.6</t>
  </si>
  <si>
    <t>Dalle pleine formant balcon</t>
  </si>
  <si>
    <t>CH5</t>
  </si>
  <si>
    <t>Béton</t>
  </si>
  <si>
    <t>m3</t>
  </si>
  <si>
    <t>ART</t>
  </si>
  <si>
    <t>000-F567</t>
  </si>
  <si>
    <t>Coffrage</t>
  </si>
  <si>
    <t>m²</t>
  </si>
  <si>
    <t>ART</t>
  </si>
  <si>
    <t>000-F568</t>
  </si>
  <si>
    <t>Armatures HA</t>
  </si>
  <si>
    <t>kg</t>
  </si>
  <si>
    <t>ART</t>
  </si>
  <si>
    <t>000-F569</t>
  </si>
  <si>
    <t xml:space="preserve">3.4.7 </t>
  </si>
  <si>
    <t>Escaliers intérieur à voilées balancées en tête et en pied</t>
  </si>
  <si>
    <t>u</t>
  </si>
  <si>
    <t>ART</t>
  </si>
  <si>
    <t>C_IMC011</t>
  </si>
  <si>
    <t xml:space="preserve">3.4.8 </t>
  </si>
  <si>
    <t>Escaliers intérieurs Hélicoïdaux à noyaux</t>
  </si>
  <si>
    <t>u</t>
  </si>
  <si>
    <t>ART</t>
  </si>
  <si>
    <t>000-C848</t>
  </si>
  <si>
    <t>3.5</t>
  </si>
  <si>
    <t>OUVRAGES DIVERS EN BETON ARME</t>
  </si>
  <si>
    <t>CH4</t>
  </si>
  <si>
    <t>3.5.1</t>
  </si>
  <si>
    <t>Relevé béton armé</t>
  </si>
  <si>
    <t>CH5</t>
  </si>
  <si>
    <t>20x64</t>
  </si>
  <si>
    <t>ml</t>
  </si>
  <si>
    <t>ART</t>
  </si>
  <si>
    <t>000-A431</t>
  </si>
  <si>
    <t>20x70</t>
  </si>
  <si>
    <t>ml</t>
  </si>
  <si>
    <t>ART</t>
  </si>
  <si>
    <t>000-K076</t>
  </si>
  <si>
    <t>20x84</t>
  </si>
  <si>
    <t>ml</t>
  </si>
  <si>
    <t>ART</t>
  </si>
  <si>
    <t>000-K077</t>
  </si>
  <si>
    <t>20x89</t>
  </si>
  <si>
    <t>ml</t>
  </si>
  <si>
    <t>ART</t>
  </si>
  <si>
    <t>000-K078</t>
  </si>
  <si>
    <t>20x102</t>
  </si>
  <si>
    <t>ml</t>
  </si>
  <si>
    <t>ART</t>
  </si>
  <si>
    <t>000-K079</t>
  </si>
  <si>
    <t xml:space="preserve">3.5.2 </t>
  </si>
  <si>
    <t>Dressement d'appuis de baies</t>
  </si>
  <si>
    <t>ml</t>
  </si>
  <si>
    <t>ART</t>
  </si>
  <si>
    <t>000-J217</t>
  </si>
  <si>
    <t xml:space="preserve">3.5.3 </t>
  </si>
  <si>
    <t>Seuils des portes extérieures</t>
  </si>
  <si>
    <t>ml</t>
  </si>
  <si>
    <t>ART</t>
  </si>
  <si>
    <t>000-C842</t>
  </si>
  <si>
    <t>3.6</t>
  </si>
  <si>
    <t>OUVRAGES DIVERS</t>
  </si>
  <si>
    <t>CH4</t>
  </si>
  <si>
    <t xml:space="preserve">3.6.1 </t>
  </si>
  <si>
    <t>Liaison équipotentielle</t>
  </si>
  <si>
    <t>ens</t>
  </si>
  <si>
    <t>ART</t>
  </si>
  <si>
    <t>000-D888</t>
  </si>
  <si>
    <t xml:space="preserve">3.6.2 </t>
  </si>
  <si>
    <t>Enduit mortier de ciment</t>
  </si>
  <si>
    <t>m²</t>
  </si>
  <si>
    <t>ART</t>
  </si>
  <si>
    <t>000-H092</t>
  </si>
  <si>
    <t xml:space="preserve">3.6.3 </t>
  </si>
  <si>
    <t>Huisseries banchés</t>
  </si>
  <si>
    <t>ART</t>
  </si>
  <si>
    <t>000-V390</t>
  </si>
  <si>
    <t xml:space="preserve">3.6.4 </t>
  </si>
  <si>
    <t>Socles</t>
  </si>
  <si>
    <t>m²</t>
  </si>
  <si>
    <t>ART</t>
  </si>
  <si>
    <t>000-G483</t>
  </si>
  <si>
    <t xml:space="preserve">3.6.5 </t>
  </si>
  <si>
    <t>m²</t>
  </si>
  <si>
    <t>ART</t>
  </si>
  <si>
    <t>000-U860</t>
  </si>
  <si>
    <t>3.7</t>
  </si>
  <si>
    <t>CANALISATIONS - RESEAUX ENTERRES</t>
  </si>
  <si>
    <t>CH4</t>
  </si>
  <si>
    <t>3.7.1</t>
  </si>
  <si>
    <t>Canalisations d’évacuation EU-EV-EP</t>
  </si>
  <si>
    <t>CH5</t>
  </si>
  <si>
    <t>ml</t>
  </si>
  <si>
    <t>ART</t>
  </si>
  <si>
    <t>000-C645</t>
  </si>
  <si>
    <t>3.7.2</t>
  </si>
  <si>
    <t>Attentes pour chutes dans dallages</t>
  </si>
  <si>
    <t>CH5</t>
  </si>
  <si>
    <t>u</t>
  </si>
  <si>
    <t>ART</t>
  </si>
  <si>
    <t>000-Z150</t>
  </si>
  <si>
    <t xml:space="preserve">3.7.3 </t>
  </si>
  <si>
    <t>Curage de réseaux et passage camera</t>
  </si>
  <si>
    <t>ens</t>
  </si>
  <si>
    <t>ART</t>
  </si>
  <si>
    <t>000-H097</t>
  </si>
  <si>
    <t>Fourreaux</t>
  </si>
  <si>
    <t>CH5</t>
  </si>
  <si>
    <t>IRVE</t>
  </si>
  <si>
    <t>ml</t>
  </si>
  <si>
    <t>ART</t>
  </si>
  <si>
    <t>C_CKA007</t>
  </si>
  <si>
    <t>Fibre</t>
  </si>
  <si>
    <t>ml</t>
  </si>
  <si>
    <t>ART</t>
  </si>
  <si>
    <t>000-U055</t>
  </si>
  <si>
    <t>SG</t>
  </si>
  <si>
    <t>ml</t>
  </si>
  <si>
    <t>ART</t>
  </si>
  <si>
    <t>C_CKA003</t>
  </si>
  <si>
    <t>AEP</t>
  </si>
  <si>
    <t>ml</t>
  </si>
  <si>
    <t>ART</t>
  </si>
  <si>
    <t>C_CKA009</t>
  </si>
  <si>
    <t>Fouille remise pour réseaux Gaz</t>
  </si>
  <si>
    <t>ml</t>
  </si>
  <si>
    <t>ART</t>
  </si>
  <si>
    <t>000-Z034</t>
  </si>
  <si>
    <t>3.8</t>
  </si>
  <si>
    <t>DRAINAGE</t>
  </si>
  <si>
    <t>CH4</t>
  </si>
  <si>
    <t xml:space="preserve">3.8.1 </t>
  </si>
  <si>
    <t>Drains</t>
  </si>
  <si>
    <t>ml</t>
  </si>
  <si>
    <t>ART</t>
  </si>
  <si>
    <t>000-T023</t>
  </si>
  <si>
    <t xml:space="preserve">3.8.2 </t>
  </si>
  <si>
    <t>Regards visitables</t>
  </si>
  <si>
    <t>u</t>
  </si>
  <si>
    <t>ART</t>
  </si>
  <si>
    <t>000-C959</t>
  </si>
  <si>
    <t xml:space="preserve">3.8.3 </t>
  </si>
  <si>
    <t>Regards désableurs</t>
  </si>
  <si>
    <t>u</t>
  </si>
  <si>
    <t>ART</t>
  </si>
  <si>
    <t>000-S466</t>
  </si>
  <si>
    <t>Montant HT du Lot N°01 GROS OEUVRE</t>
  </si>
  <si>
    <t>TOTHT</t>
  </si>
  <si>
    <t>TVA</t>
  </si>
  <si>
    <t>Montant TTC</t>
  </si>
  <si>
    <t>TOTTTC</t>
  </si>
  <si>
    <t/>
  </si>
  <si>
    <t>Sous-total HT poste 3.1</t>
  </si>
  <si>
    <t>Sous-total HT poste 3.2</t>
  </si>
  <si>
    <t>Sous-total HT poste 3.3</t>
  </si>
  <si>
    <t>Sous-total HT poste 3.4</t>
  </si>
  <si>
    <t>Sous-total HT poste 3.5</t>
  </si>
  <si>
    <t>Sous-total HT poste 3.6</t>
  </si>
  <si>
    <t>Sous-total HT poste 3.7</t>
  </si>
  <si>
    <t>Sous-total HT poste 3.8</t>
  </si>
  <si>
    <t>RECAPITULATIF</t>
  </si>
  <si>
    <t>Isolant REI60 sous dalle type FIBRASTYROC+PHONIK avec R = 3.95 M² KW minimum</t>
  </si>
  <si>
    <t>3.6.6</t>
  </si>
  <si>
    <t>Désolidarisation d'ouvrages en béton</t>
  </si>
  <si>
    <t>isolant de désolidarisation</t>
  </si>
  <si>
    <t>Joint</t>
  </si>
  <si>
    <t>Coffrage droit</t>
  </si>
  <si>
    <t>Coffrage circulaire</t>
  </si>
  <si>
    <t>Siphons de sol PVC</t>
  </si>
  <si>
    <t xml:space="preserve">3.7.4 </t>
  </si>
  <si>
    <t>3.7.5</t>
  </si>
  <si>
    <t>3.9</t>
  </si>
  <si>
    <t>OUVRAGES EXTERIEURS</t>
  </si>
  <si>
    <t>3.9.1</t>
  </si>
  <si>
    <t>Murets de clôture en limite de propriété</t>
  </si>
  <si>
    <t>Terrassements</t>
  </si>
  <si>
    <t>Gros béton</t>
  </si>
  <si>
    <t xml:space="preserve">Semelle filante BA - 40x25ht </t>
  </si>
  <si>
    <t>Mur en béton armé épaisseur 20cm à +0,10m</t>
  </si>
  <si>
    <t>Mur en béton armé épaisseur 20cm à +1,50m</t>
  </si>
  <si>
    <t>Encadrement béton 0,20m x 0,40m x 1,50m</t>
  </si>
  <si>
    <t>Encadrement béton 0,20m x 1,20m x 1,50m</t>
  </si>
  <si>
    <t>3.9.2</t>
  </si>
  <si>
    <t>Longrines pour poratil coulissant</t>
  </si>
  <si>
    <t>section 0,40 x 0,90ht</t>
  </si>
  <si>
    <t>Canalisation EU-EV Ø110</t>
  </si>
  <si>
    <t>Canalisation EP Ø100</t>
  </si>
  <si>
    <t>Canalisation-Attentes EU-EV-EP Ø110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</si>
</sst>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000;"/>
    <numFmt numFmtId="166" formatCode="#\ ##0;\-#,##0;"/>
    <numFmt numFmtId="167" formatCode="#,##0.00\ &quot;€&quot;"/>
  </numFmts>
  <fonts count="23" x14ac:knownFonts="1">
    <font>
      <sz val="11"/>
      <color theme="1"/>
      <name val="Calibri"/>
      <family val="2"/>
      <scheme val="minor"/>
    </font>
    <font>
      <sz val="8"/>
      <color rgb="FF000000"/>
      <name val="Arial Narrow"/>
      <family val="1"/>
    </font>
    <font>
      <sz val="10"/>
      <color rgb="FF000000"/>
      <name val="Arial"/>
      <family val="1"/>
    </font>
    <font>
      <b/>
      <sz val="14"/>
      <color rgb="FF000000"/>
      <name val="Arial"/>
      <family val="1"/>
    </font>
    <font>
      <sz val="10"/>
      <color rgb="FF000000"/>
      <name val="Arial Rounded MT Bold"/>
      <family val="1"/>
    </font>
    <font>
      <b/>
      <sz val="10"/>
      <color rgb="FF000000"/>
      <name val="Arial"/>
      <family val="1"/>
    </font>
    <font>
      <sz val="8"/>
      <color rgb="FF000000"/>
      <name val="Arial"/>
      <family val="1"/>
    </font>
    <font>
      <sz val="9"/>
      <color rgb="FFFF0000"/>
      <name val="Arial Narrow"/>
      <family val="1"/>
    </font>
    <font>
      <b/>
      <u/>
      <sz val="10"/>
      <color rgb="FF000000"/>
      <name val="Arial"/>
      <family val="1"/>
    </font>
    <font>
      <b/>
      <i/>
      <u/>
      <sz val="10"/>
      <color rgb="FF000000"/>
      <name val="Arial"/>
      <family val="1"/>
    </font>
    <font>
      <sz val="9"/>
      <color rgb="FF000000"/>
      <name val="Arial"/>
      <family val="1"/>
    </font>
    <font>
      <sz val="10"/>
      <color rgb="FFFF0000"/>
      <name val="Arial"/>
      <family val="1"/>
    </font>
    <font>
      <i/>
      <sz val="8"/>
      <color rgb="FF003FFF"/>
      <name val="Arial"/>
      <family val="1"/>
    </font>
    <font>
      <sz val="8"/>
      <color rgb="FF003FFF"/>
      <name val="Arial"/>
      <family val="1"/>
    </font>
    <font>
      <b/>
      <sz val="8"/>
      <color rgb="FF000000"/>
      <name val="Arial Narrow"/>
      <family val="1"/>
    </font>
    <font>
      <sz val="7"/>
      <color rgb="FF000000"/>
      <name val="Arial"/>
      <family val="1"/>
    </font>
    <font>
      <b/>
      <sz val="11"/>
      <color theme="1"/>
      <name val="Calibri"/>
      <family val="1"/>
    </font>
    <font>
      <sz val="11"/>
      <color rgb="FFFFFFFF"/>
      <name val="Calibri"/>
      <family val="1"/>
    </font>
    <font>
      <b/>
      <sz val="11"/>
      <color theme="1"/>
      <name val="Calibri"/>
      <family val="2"/>
      <scheme val="minor"/>
    </font>
    <font>
      <b/>
      <i/>
      <sz val="9"/>
      <color rgb="FF000000"/>
      <name val="Arial"/>
      <family val="2"/>
    </font>
    <font>
      <sz val="12"/>
      <color rgb="FF000000"/>
      <name val="Arial Narrow"/>
      <family val="1"/>
    </font>
    <font>
      <b/>
      <u/>
      <sz val="12"/>
      <color rgb="FF000000"/>
      <name val="Arial"/>
      <family val="2"/>
    </font>
    <font>
      <b/>
      <sz val="12"/>
      <color rgb="FF000000"/>
      <name val="Arial Narrow"/>
      <family val="2"/>
    </font>
  </fonts>
  <fills count="6">
    <fill>
      <patternFill patternType="none"/>
    </fill>
    <fill>
      <patternFill patternType="gray125"/>
    </fill>
    <fill>
      <patternFill patternType="solid">
        <fgColor rgb="FFDEDEF6"/>
        <bgColor indexed="64"/>
      </patternFill>
    </fill>
    <fill>
      <patternFill patternType="solid">
        <fgColor rgb="FFD0D0D0"/>
        <bgColor indexed="64"/>
      </patternFill>
    </fill>
    <fill>
      <patternFill patternType="solid">
        <fgColor rgb="FFFFFFFF"/>
      </patternFill>
    </fill>
    <fill>
      <patternFill patternType="solid">
        <fgColor theme="0" tint="-0.14999847407452621"/>
        <bgColor indexed="64"/>
      </patternFill>
    </fill>
  </fills>
  <borders count="25">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diagonal/>
    </border>
    <border>
      <left/>
      <right style="hair">
        <color rgb="FF000000"/>
      </right>
      <top/>
      <bottom/>
      <diagonal/>
    </border>
    <border>
      <left style="thin">
        <color rgb="FF000000"/>
      </left>
      <right/>
      <top/>
      <bottom/>
      <diagonal/>
    </border>
    <border>
      <left style="hair">
        <color rgb="FF000000"/>
      </left>
      <right style="thin">
        <color rgb="FF000000"/>
      </right>
      <top/>
      <bottom/>
      <diagonal/>
    </border>
    <border>
      <left/>
      <right style="hair">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style="hair">
        <color rgb="FF000000"/>
      </right>
      <top style="thin">
        <color rgb="FF000000"/>
      </top>
      <bottom style="thin">
        <color rgb="FF000000"/>
      </bottom>
      <diagonal/>
    </border>
    <border>
      <left/>
      <right style="hair">
        <color rgb="FF000000"/>
      </right>
      <top/>
      <bottom style="thin">
        <color rgb="FF000000"/>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thin">
        <color indexed="64"/>
      </right>
      <top style="thin">
        <color rgb="FF000000"/>
      </top>
      <bottom style="thin">
        <color rgb="FF000000"/>
      </bottom>
      <diagonal/>
    </border>
    <border>
      <left style="thin">
        <color indexed="64"/>
      </left>
      <right/>
      <top/>
      <bottom/>
      <diagonal/>
    </border>
    <border>
      <left style="thin">
        <color indexed="64"/>
      </left>
      <right style="thin">
        <color indexed="64"/>
      </right>
      <top/>
      <bottom/>
      <diagonal/>
    </border>
    <border>
      <left style="thin">
        <color rgb="FF000000"/>
      </left>
      <right style="hair">
        <color rgb="FF000000"/>
      </right>
      <top/>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2" borderId="0">
      <alignment horizontal="center"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3" borderId="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3" borderId="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6"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13"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14" fillId="0" borderId="0" applyFill="0">
      <alignment horizontal="left" vertical="top" wrapText="1" indent="2"/>
    </xf>
    <xf numFmtId="0" fontId="1" fillId="0" borderId="0" applyFill="0">
      <alignment horizontal="left" vertical="top" wrapText="1" indent="2"/>
    </xf>
    <xf numFmtId="0" fontId="1" fillId="0" borderId="0" applyFill="0">
      <alignment horizontal="left" vertical="top" wrapText="1" indent="2"/>
    </xf>
    <xf numFmtId="0" fontId="15" fillId="0" borderId="0" applyFill="0">
      <alignment horizontal="left" vertical="top" wrapText="1"/>
    </xf>
  </cellStyleXfs>
  <cellXfs count="53">
    <xf numFmtId="0" fontId="0" fillId="0" borderId="0" xfId="0"/>
    <xf numFmtId="0" fontId="0" fillId="0" borderId="16" xfId="0" applyBorder="1" applyAlignment="1">
      <alignment horizontal="left" vertical="top" wrapText="1"/>
    </xf>
    <xf numFmtId="0" fontId="0" fillId="0" borderId="14" xfId="0" applyBorder="1" applyAlignment="1">
      <alignment horizontal="center" vertical="top" wrapText="1"/>
    </xf>
    <xf numFmtId="0" fontId="16" fillId="0" borderId="15" xfId="0" applyFont="1" applyBorder="1" applyAlignment="1">
      <alignment horizontal="left" vertical="top" wrapText="1"/>
    </xf>
    <xf numFmtId="0" fontId="16" fillId="0" borderId="15" xfId="0" applyFont="1" applyBorder="1" applyAlignment="1">
      <alignment horizontal="center" vertical="top" wrapText="1"/>
    </xf>
    <xf numFmtId="0" fontId="16" fillId="0" borderId="15" xfId="0" applyFont="1" applyBorder="1" applyAlignment="1">
      <alignment horizontal="righ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1" fillId="2" borderId="9" xfId="1" applyFill="1" applyBorder="1">
      <alignment horizontal="left" vertical="top" wrapText="1"/>
    </xf>
    <xf numFmtId="0" fontId="3" fillId="2" borderId="10" xfId="6" applyBorder="1" applyAlignment="1">
      <alignment horizontal="left" vertical="top" wrapText="1"/>
    </xf>
    <xf numFmtId="0" fontId="0" fillId="0" borderId="3" xfId="0" applyFill="1" applyBorder="1" applyAlignment="1">
      <alignment horizontal="left" vertical="top" wrapText="1"/>
    </xf>
    <xf numFmtId="0" fontId="0" fillId="0" borderId="6" xfId="0" applyFill="1" applyBorder="1" applyAlignment="1">
      <alignment horizontal="left" vertical="top" wrapText="1"/>
    </xf>
    <xf numFmtId="49" fontId="0" fillId="0" borderId="0" xfId="0" applyNumberFormat="1" applyFill="1" applyAlignment="1">
      <alignment horizontal="left" vertical="top" wrapText="1"/>
    </xf>
    <xf numFmtId="0" fontId="1" fillId="3" borderId="9" xfId="1" applyFill="1" applyBorder="1">
      <alignment horizontal="left" vertical="top" wrapText="1"/>
    </xf>
    <xf numFmtId="0" fontId="5" fillId="3" borderId="10" xfId="10" applyBorder="1">
      <alignment horizontal="left" vertical="top" wrapText="1"/>
    </xf>
    <xf numFmtId="0" fontId="5" fillId="3" borderId="10" xfId="14" applyBorder="1">
      <alignment horizontal="left" vertical="top" wrapText="1"/>
    </xf>
    <xf numFmtId="0" fontId="1" fillId="0" borderId="8" xfId="1" applyFill="1" applyBorder="1">
      <alignment horizontal="left" vertical="top" wrapText="1"/>
    </xf>
    <xf numFmtId="0" fontId="2" fillId="0" borderId="7" xfId="27" applyFill="1" applyBorder="1">
      <alignment horizontal="left" vertical="top" wrapText="1"/>
    </xf>
    <xf numFmtId="0" fontId="0" fillId="0" borderId="3" xfId="0" applyFill="1" applyBorder="1" applyAlignment="1" applyProtection="1">
      <alignment horizontal="left" vertical="top"/>
      <protection locked="0"/>
    </xf>
    <xf numFmtId="164" fontId="0" fillId="0" borderId="3" xfId="0" applyNumberFormat="1" applyFill="1" applyBorder="1" applyAlignment="1" applyProtection="1">
      <alignment horizontal="center" vertical="top" wrapText="1"/>
      <protection locked="0"/>
    </xf>
    <xf numFmtId="164" fontId="0" fillId="0" borderId="6" xfId="0" applyNumberFormat="1" applyFill="1" applyBorder="1" applyAlignment="1" applyProtection="1">
      <alignment horizontal="right" vertical="top" wrapText="1"/>
      <protection locked="0"/>
    </xf>
    <xf numFmtId="0" fontId="1" fillId="0" borderId="5" xfId="1" applyFill="1" applyBorder="1">
      <alignment horizontal="left" vertical="top" wrapText="1"/>
    </xf>
    <xf numFmtId="0" fontId="2" fillId="0" borderId="4" xfId="27" applyFill="1" applyBorder="1">
      <alignment horizontal="left" vertical="top" wrapText="1"/>
    </xf>
    <xf numFmtId="0" fontId="1" fillId="0" borderId="2" xfId="1" applyFill="1" applyBorder="1">
      <alignment horizontal="left" vertical="top" wrapText="1"/>
    </xf>
    <xf numFmtId="0" fontId="2" fillId="0" borderId="11" xfId="27" applyFill="1" applyBorder="1">
      <alignment horizontal="left" vertical="top" wrapText="1"/>
    </xf>
    <xf numFmtId="165" fontId="0" fillId="0" borderId="3" xfId="0" applyNumberFormat="1" applyFill="1" applyBorder="1" applyAlignment="1" applyProtection="1">
      <alignment horizontal="center" vertical="top" wrapText="1"/>
      <protection locked="0"/>
    </xf>
    <xf numFmtId="0" fontId="1" fillId="4" borderId="5" xfId="1" applyFill="1" applyBorder="1">
      <alignment horizontal="left" vertical="top" wrapText="1"/>
    </xf>
    <xf numFmtId="0" fontId="8" fillId="0" borderId="4" xfId="18" applyFill="1" applyBorder="1">
      <alignment horizontal="left" vertical="top" wrapText="1"/>
    </xf>
    <xf numFmtId="0" fontId="9" fillId="0" borderId="4" xfId="22" applyFill="1" applyBorder="1">
      <alignment horizontal="left" vertical="top" wrapText="1"/>
    </xf>
    <xf numFmtId="0" fontId="1" fillId="4" borderId="8" xfId="1" applyFill="1" applyBorder="1">
      <alignment horizontal="left" vertical="top" wrapText="1"/>
    </xf>
    <xf numFmtId="0" fontId="8" fillId="0" borderId="7" xfId="18" applyFill="1" applyBorder="1">
      <alignment horizontal="left" vertical="top" wrapText="1"/>
    </xf>
    <xf numFmtId="0" fontId="0" fillId="0" borderId="1" xfId="0" applyFill="1" applyBorder="1" applyAlignment="1">
      <alignment horizontal="left" vertical="top" wrapText="1"/>
    </xf>
    <xf numFmtId="0" fontId="16" fillId="0" borderId="0" xfId="0" applyFont="1" applyFill="1" applyAlignment="1">
      <alignment horizontal="left" vertical="top" wrapText="1"/>
    </xf>
    <xf numFmtId="164" fontId="16" fillId="0" borderId="0" xfId="0" applyNumberFormat="1" applyFont="1" applyFill="1" applyAlignment="1">
      <alignment horizontal="right" vertical="top" wrapText="1"/>
    </xf>
    <xf numFmtId="166" fontId="17" fillId="4" borderId="0" xfId="0" applyNumberFormat="1" applyFont="1" applyFill="1" applyAlignment="1">
      <alignment horizontal="left" vertical="top" wrapText="1"/>
    </xf>
    <xf numFmtId="0" fontId="1" fillId="5" borderId="18" xfId="1" applyFill="1" applyBorder="1">
      <alignment horizontal="left" vertical="top" wrapText="1"/>
    </xf>
    <xf numFmtId="0" fontId="19" fillId="5" borderId="19" xfId="26" applyFont="1" applyFill="1" applyBorder="1" applyAlignment="1">
      <alignment horizontal="right" vertical="top" wrapText="1"/>
    </xf>
    <xf numFmtId="0" fontId="0" fillId="5" borderId="10" xfId="0" applyFill="1" applyBorder="1" applyAlignment="1" applyProtection="1">
      <alignment horizontal="left" vertical="top"/>
      <protection locked="0"/>
    </xf>
    <xf numFmtId="4" fontId="0" fillId="5" borderId="20" xfId="0" applyNumberFormat="1" applyFill="1" applyBorder="1" applyAlignment="1" applyProtection="1">
      <alignment horizontal="center" vertical="top" wrapText="1"/>
      <protection locked="0"/>
    </xf>
    <xf numFmtId="4" fontId="0" fillId="5" borderId="20" xfId="0" applyNumberFormat="1" applyFill="1" applyBorder="1" applyAlignment="1" applyProtection="1">
      <alignment horizontal="left" vertical="top"/>
      <protection locked="0"/>
    </xf>
    <xf numFmtId="167" fontId="18" fillId="5" borderId="21" xfId="0" applyNumberFormat="1" applyFont="1" applyFill="1" applyBorder="1" applyAlignment="1" applyProtection="1">
      <alignment horizontal="right" vertical="top" wrapText="1"/>
      <protection locked="0"/>
    </xf>
    <xf numFmtId="0" fontId="20" fillId="0" borderId="22" xfId="1" applyFont="1" applyFill="1" applyBorder="1">
      <alignment horizontal="left" vertical="top" wrapText="1"/>
    </xf>
    <xf numFmtId="0" fontId="21" fillId="0" borderId="23" xfId="26" applyFont="1" applyFill="1" applyBorder="1" applyAlignment="1">
      <alignment horizontal="center" vertical="center" wrapText="1"/>
    </xf>
    <xf numFmtId="0" fontId="0" fillId="0" borderId="4" xfId="0" applyFill="1" applyBorder="1" applyAlignment="1" applyProtection="1">
      <alignment horizontal="left" vertical="top"/>
      <protection locked="0"/>
    </xf>
    <xf numFmtId="0" fontId="22" fillId="0" borderId="22" xfId="1" applyFont="1" applyFill="1" applyBorder="1">
      <alignment horizontal="left" vertical="top" wrapText="1"/>
    </xf>
    <xf numFmtId="0" fontId="0" fillId="0" borderId="24" xfId="0" applyFill="1" applyBorder="1" applyAlignment="1" applyProtection="1">
      <alignment horizontal="left" vertical="top"/>
      <protection locked="0"/>
    </xf>
    <xf numFmtId="164" fontId="18" fillId="0" borderId="6" xfId="0" applyNumberFormat="1" applyFont="1" applyFill="1" applyBorder="1" applyAlignment="1" applyProtection="1">
      <alignment horizontal="right" vertical="top" wrapText="1"/>
      <protection locked="0"/>
    </xf>
    <xf numFmtId="0" fontId="2" fillId="0" borderId="0" xfId="27" applyFill="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4"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180000</xdr:colOff>
      <xdr:row>0</xdr:row>
      <xdr:rowOff>158087</xdr:rowOff>
    </xdr:from>
    <xdr:to>
      <xdr:col>6</xdr:col>
      <xdr:colOff>72000</xdr:colOff>
      <xdr:row>0</xdr:row>
      <xdr:rowOff>948522</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205513" y="158087"/>
          <a:ext cx="6117965" cy="790435"/>
        </a:xfrm>
        <a:prstGeom prst="rect">
          <a:avLst/>
        </a:prstGeom>
        <a:noFill/>
        <a:ln w="3175">
          <a:solidFill>
            <a:srgbClr val="999999"/>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235" tIns="63235" rIns="63235" bIns="63235" rtlCol="0" anchor="t"/>
        <a:lstStyle/>
        <a:p>
          <a:pPr algn="l"/>
          <a:r>
            <a:rPr lang="fr-FR" sz="900" b="1" i="0">
              <a:solidFill>
                <a:srgbClr val="000000"/>
              </a:solidFill>
              <a:latin typeface="MS Shell Dlg"/>
            </a:rPr>
            <a:t>THIONVILLE LE NID</a:t>
          </a:r>
        </a:p>
        <a:p>
          <a:pPr algn="l"/>
          <a:endParaRPr sz="500">
            <a:solidFill>
              <a:srgbClr val="000000"/>
            </a:solidFill>
            <a:latin typeface="MS Shell Dlg"/>
          </a:endParaRPr>
        </a:p>
        <a:p>
          <a:pPr algn="l"/>
          <a:r>
            <a:rPr lang="fr-FR" sz="800" b="1" i="0">
              <a:solidFill>
                <a:srgbClr val="000000"/>
              </a:solidFill>
              <a:latin typeface="MS Shell Dlg"/>
            </a:rPr>
            <a:t> </a:t>
          </a:r>
        </a:p>
      </xdr:txBody>
    </xdr:sp>
    <xdr:clientData/>
  </xdr:twoCellAnchor>
  <xdr:twoCellAnchor editAs="absolute">
    <xdr:from>
      <xdr:col>1</xdr:col>
      <xdr:colOff>1152000</xdr:colOff>
      <xdr:row>0</xdr:row>
      <xdr:rowOff>600730</xdr:rowOff>
    </xdr:from>
    <xdr:to>
      <xdr:col>6</xdr:col>
      <xdr:colOff>0</xdr:colOff>
      <xdr:row>0</xdr:row>
      <xdr:rowOff>885287</xdr:rowOff>
    </xdr:to>
    <xdr:sp macro="" textlink="">
      <xdr:nvSpPr>
        <xdr:cNvPr id="4" name="Forme3">
          <a:extLst>
            <a:ext uri="{FF2B5EF4-FFF2-40B4-BE49-F238E27FC236}">
              <a16:creationId xmlns:a16="http://schemas.microsoft.com/office/drawing/2014/main" id="{00000000-0008-0000-0000-000004000000}"/>
            </a:ext>
          </a:extLst>
        </xdr:cNvPr>
        <xdr:cNvSpPr/>
      </xdr:nvSpPr>
      <xdr:spPr>
        <a:xfrm>
          <a:off x="1833809" y="600730"/>
          <a:ext cx="4394817" cy="28455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235" tIns="63235" rIns="63235" bIns="63235" rtlCol="0" anchor="t"/>
        <a:lstStyle/>
        <a:p>
          <a:pPr algn="r"/>
          <a:r>
            <a:rPr lang="fr-FR" sz="1200" b="0" i="0">
              <a:solidFill>
                <a:srgbClr val="FF0000"/>
              </a:solidFill>
              <a:latin typeface="MS Shell Dlg"/>
            </a:rPr>
            <a:t>Lot N°01 GROS OEUVRE</a:t>
          </a:r>
        </a:p>
      </xdr:txBody>
    </xdr:sp>
    <xdr:clientData/>
  </xdr:twoCellAnchor>
  <xdr:twoCellAnchor editAs="absolute">
    <xdr:from>
      <xdr:col>0</xdr:col>
      <xdr:colOff>180000</xdr:colOff>
      <xdr:row>0</xdr:row>
      <xdr:rowOff>1059183</xdr:rowOff>
    </xdr:from>
    <xdr:to>
      <xdr:col>6</xdr:col>
      <xdr:colOff>72000</xdr:colOff>
      <xdr:row>0</xdr:row>
      <xdr:rowOff>1881235</xdr:rowOff>
    </xdr:to>
    <xdr:sp macro="" textlink="">
      <xdr:nvSpPr>
        <xdr:cNvPr id="5" name="Forme4">
          <a:extLst>
            <a:ext uri="{FF2B5EF4-FFF2-40B4-BE49-F238E27FC236}">
              <a16:creationId xmlns:a16="http://schemas.microsoft.com/office/drawing/2014/main" id="{00000000-0008-0000-0000-000005000000}"/>
            </a:ext>
          </a:extLst>
        </xdr:cNvPr>
        <xdr:cNvSpPr/>
      </xdr:nvSpPr>
      <xdr:spPr>
        <a:xfrm>
          <a:off x="205513" y="1059183"/>
          <a:ext cx="6117965" cy="822052"/>
        </a:xfrm>
        <a:prstGeom prst="rect">
          <a:avLst/>
        </a:prstGeom>
        <a:solidFill>
          <a:srgbClr val="808080"/>
        </a:solidFill>
        <a:ln w="3175">
          <a:solidFill>
            <a:srgbClr val="000000"/>
          </a:solidFill>
          <a:prstDash val="solid"/>
        </a:ln>
      </xdr:spPr>
      <xdr:style>
        <a:lnRef idx="2">
          <a:schemeClr val="accent1">
            <a:shade val="50000"/>
          </a:schemeClr>
        </a:lnRef>
        <a:fillRef idx="0">
          <a:srgbClr val="808080"/>
        </a:fillRef>
        <a:effectRef idx="0">
          <a:schemeClr val="accent1"/>
        </a:effectRef>
        <a:fontRef idx="minor">
          <a:schemeClr val="accent1"/>
        </a:fontRef>
      </xdr:style>
      <xdr:txBody>
        <a:bodyPr vertOverflow="clip" horzOverflow="clip" lIns="0" tIns="0" rIns="0" bIns="0" rtlCol="0" anchor="t"/>
        <a:lstStyle/>
        <a:p>
          <a:pPr algn="l"/>
          <a:r>
            <a:rPr lang="fr-FR" sz="900" b="1" i="0">
              <a:solidFill>
                <a:srgbClr val="000000"/>
              </a:solidFill>
              <a:latin typeface="Arial"/>
            </a:rPr>
            <a:t>Il est bien précisé que les quantités figurant sur le cadre de décomposition de prix global et forfaitaire remis aux entreprises avec le dossier d'appel d'offres, sont données à titre indicatif et que les  entreprises doivent les vérifier de manière à remettre un prix  forfaitaire sous leur entière responsabilité. Aucun supplément de prix ne sera accordé au motif d'une erreur éventuelle dans les quantités indiquées dans le dossier d'appel d'offre. L'entrepreneur répondra obligatoirement suivant le présent cdpgf, en vérifiant les quantités, sous peine de voir son offre non prise en considération</a:t>
          </a:r>
        </a:p>
        <a:p>
          <a:pPr algn="l"/>
          <a:endParaRPr sz="800">
            <a:solidFill>
              <a:srgbClr val="000000"/>
            </a:solidFill>
            <a:latin typeface="MS Shell Dlg"/>
          </a:endParaRPr>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70"/>
  <sheetViews>
    <sheetView showGridLines="0" tabSelected="1" topLeftCell="A107" zoomScale="85" zoomScaleNormal="85" workbookViewId="0">
      <selection activeCell="B137" sqref="B137"/>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197.1" customHeight="1" x14ac:dyDescent="0.25">
      <c r="A1" s="50"/>
      <c r="B1" s="51"/>
      <c r="C1" s="51"/>
      <c r="D1" s="51"/>
      <c r="E1" s="51"/>
      <c r="F1" s="51"/>
      <c r="G1" s="52"/>
    </row>
    <row r="2" spans="1:702" ht="30" x14ac:dyDescent="0.25">
      <c r="A2" s="1"/>
      <c r="B2" s="2" t="s">
        <v>0</v>
      </c>
      <c r="C2" s="3" t="s">
        <v>1</v>
      </c>
      <c r="D2" s="4" t="s">
        <v>2</v>
      </c>
      <c r="E2" s="3" t="s">
        <v>3</v>
      </c>
      <c r="F2" s="4" t="s">
        <v>4</v>
      </c>
      <c r="G2" s="5" t="s">
        <v>5</v>
      </c>
    </row>
    <row r="3" spans="1:702" x14ac:dyDescent="0.25">
      <c r="A3" s="6"/>
      <c r="B3" s="7"/>
      <c r="C3" s="8"/>
      <c r="D3" s="8"/>
      <c r="E3" s="8"/>
      <c r="F3" s="8"/>
      <c r="G3" s="9"/>
    </row>
    <row r="4" spans="1:702" ht="18" x14ac:dyDescent="0.25">
      <c r="A4" s="10"/>
      <c r="B4" s="11" t="s">
        <v>6</v>
      </c>
      <c r="C4" s="12"/>
      <c r="D4" s="12"/>
      <c r="E4" s="12"/>
      <c r="F4" s="12"/>
      <c r="G4" s="13"/>
      <c r="ZY4" t="s">
        <v>7</v>
      </c>
      <c r="ZZ4" s="14" t="s">
        <v>8</v>
      </c>
    </row>
    <row r="5" spans="1:702" x14ac:dyDescent="0.25">
      <c r="A5" s="15" t="s">
        <v>9</v>
      </c>
      <c r="B5" s="16" t="s">
        <v>10</v>
      </c>
      <c r="C5" s="12"/>
      <c r="D5" s="12"/>
      <c r="E5" s="12"/>
      <c r="F5" s="12"/>
      <c r="G5" s="13"/>
      <c r="ZY5" t="s">
        <v>11</v>
      </c>
      <c r="ZZ5" s="14"/>
    </row>
    <row r="6" spans="1:702" x14ac:dyDescent="0.25">
      <c r="A6" s="15" t="s">
        <v>12</v>
      </c>
      <c r="B6" s="17" t="s">
        <v>13</v>
      </c>
      <c r="C6" s="12"/>
      <c r="D6" s="12"/>
      <c r="E6" s="12"/>
      <c r="F6" s="12"/>
      <c r="G6" s="13"/>
      <c r="ZY6" t="s">
        <v>14</v>
      </c>
      <c r="ZZ6" s="14"/>
    </row>
    <row r="7" spans="1:702" x14ac:dyDescent="0.25">
      <c r="A7" s="18" t="s">
        <v>15</v>
      </c>
      <c r="B7" s="19" t="s">
        <v>16</v>
      </c>
      <c r="C7" s="20" t="s">
        <v>17</v>
      </c>
      <c r="D7" s="21">
        <v>1</v>
      </c>
      <c r="E7" s="20"/>
      <c r="F7" s="21"/>
      <c r="G7" s="22">
        <f t="shared" ref="G7:G16" si="0">ROUND(D7*F7,2)</f>
        <v>0</v>
      </c>
      <c r="ZY7" t="s">
        <v>18</v>
      </c>
      <c r="ZZ7" s="14" t="s">
        <v>19</v>
      </c>
    </row>
    <row r="8" spans="1:702" x14ac:dyDescent="0.25">
      <c r="A8" s="23" t="s">
        <v>20</v>
      </c>
      <c r="B8" s="24" t="s">
        <v>21</v>
      </c>
      <c r="C8" s="20" t="s">
        <v>22</v>
      </c>
      <c r="D8" s="21">
        <v>1</v>
      </c>
      <c r="E8" s="20"/>
      <c r="F8" s="21"/>
      <c r="G8" s="22">
        <f t="shared" si="0"/>
        <v>0</v>
      </c>
      <c r="ZY8" t="s">
        <v>23</v>
      </c>
      <c r="ZZ8" s="14" t="s">
        <v>24</v>
      </c>
    </row>
    <row r="9" spans="1:702" x14ac:dyDescent="0.25">
      <c r="A9" s="23" t="s">
        <v>25</v>
      </c>
      <c r="B9" s="24" t="s">
        <v>26</v>
      </c>
      <c r="C9" s="20" t="s">
        <v>27</v>
      </c>
      <c r="D9" s="21">
        <v>1</v>
      </c>
      <c r="E9" s="20"/>
      <c r="F9" s="21"/>
      <c r="G9" s="22">
        <f t="shared" si="0"/>
        <v>0</v>
      </c>
      <c r="ZY9" t="s">
        <v>28</v>
      </c>
      <c r="ZZ9" s="14" t="s">
        <v>29</v>
      </c>
    </row>
    <row r="10" spans="1:702" x14ac:dyDescent="0.25">
      <c r="A10" s="23" t="s">
        <v>30</v>
      </c>
      <c r="B10" s="24" t="s">
        <v>31</v>
      </c>
      <c r="C10" s="20" t="s">
        <v>32</v>
      </c>
      <c r="D10" s="21">
        <v>1</v>
      </c>
      <c r="E10" s="20"/>
      <c r="F10" s="21"/>
      <c r="G10" s="22">
        <f t="shared" si="0"/>
        <v>0</v>
      </c>
      <c r="ZY10" t="s">
        <v>33</v>
      </c>
      <c r="ZZ10" s="14" t="s">
        <v>34</v>
      </c>
    </row>
    <row r="11" spans="1:702" x14ac:dyDescent="0.25">
      <c r="A11" s="23" t="s">
        <v>35</v>
      </c>
      <c r="B11" s="24" t="s">
        <v>36</v>
      </c>
      <c r="C11" s="20" t="s">
        <v>37</v>
      </c>
      <c r="D11" s="21">
        <v>1</v>
      </c>
      <c r="E11" s="20"/>
      <c r="F11" s="21"/>
      <c r="G11" s="22">
        <f t="shared" si="0"/>
        <v>0</v>
      </c>
      <c r="ZY11" t="s">
        <v>38</v>
      </c>
      <c r="ZZ11" s="14" t="s">
        <v>39</v>
      </c>
    </row>
    <row r="12" spans="1:702" x14ac:dyDescent="0.25">
      <c r="A12" s="23" t="s">
        <v>40</v>
      </c>
      <c r="B12" s="24" t="s">
        <v>41</v>
      </c>
      <c r="C12" s="20" t="s">
        <v>42</v>
      </c>
      <c r="D12" s="21">
        <v>1</v>
      </c>
      <c r="E12" s="20"/>
      <c r="F12" s="21"/>
      <c r="G12" s="22">
        <f t="shared" si="0"/>
        <v>0</v>
      </c>
      <c r="ZY12" t="s">
        <v>43</v>
      </c>
      <c r="ZZ12" s="14" t="s">
        <v>44</v>
      </c>
    </row>
    <row r="13" spans="1:702" x14ac:dyDescent="0.25">
      <c r="A13" s="23" t="s">
        <v>45</v>
      </c>
      <c r="B13" s="24" t="s">
        <v>46</v>
      </c>
      <c r="C13" s="20" t="s">
        <v>47</v>
      </c>
      <c r="D13" s="21">
        <v>1</v>
      </c>
      <c r="E13" s="20"/>
      <c r="F13" s="21"/>
      <c r="G13" s="22">
        <f t="shared" si="0"/>
        <v>0</v>
      </c>
      <c r="ZY13" t="s">
        <v>48</v>
      </c>
      <c r="ZZ13" s="14" t="s">
        <v>49</v>
      </c>
    </row>
    <row r="14" spans="1:702" x14ac:dyDescent="0.25">
      <c r="A14" s="23" t="s">
        <v>50</v>
      </c>
      <c r="B14" s="24" t="s">
        <v>51</v>
      </c>
      <c r="C14" s="20" t="s">
        <v>52</v>
      </c>
      <c r="D14" s="21">
        <v>1</v>
      </c>
      <c r="E14" s="20"/>
      <c r="F14" s="21"/>
      <c r="G14" s="22">
        <f t="shared" si="0"/>
        <v>0</v>
      </c>
      <c r="ZY14" t="s">
        <v>53</v>
      </c>
      <c r="ZZ14" s="14" t="s">
        <v>54</v>
      </c>
    </row>
    <row r="15" spans="1:702" x14ac:dyDescent="0.25">
      <c r="A15" s="23" t="s">
        <v>55</v>
      </c>
      <c r="B15" s="24" t="s">
        <v>56</v>
      </c>
      <c r="C15" s="20" t="s">
        <v>57</v>
      </c>
      <c r="D15" s="21">
        <v>1</v>
      </c>
      <c r="E15" s="20"/>
      <c r="F15" s="21"/>
      <c r="G15" s="22">
        <f t="shared" si="0"/>
        <v>0</v>
      </c>
      <c r="ZY15" t="s">
        <v>58</v>
      </c>
      <c r="ZZ15" s="14" t="s">
        <v>59</v>
      </c>
    </row>
    <row r="16" spans="1:702" x14ac:dyDescent="0.25">
      <c r="A16" s="25" t="s">
        <v>60</v>
      </c>
      <c r="B16" s="26" t="s">
        <v>61</v>
      </c>
      <c r="C16" s="20" t="s">
        <v>62</v>
      </c>
      <c r="D16" s="21">
        <v>1</v>
      </c>
      <c r="E16" s="20"/>
      <c r="F16" s="21"/>
      <c r="G16" s="22">
        <f t="shared" si="0"/>
        <v>0</v>
      </c>
      <c r="ZY16" t="s">
        <v>63</v>
      </c>
      <c r="ZZ16" s="14" t="s">
        <v>64</v>
      </c>
    </row>
    <row r="17" spans="1:702" x14ac:dyDescent="0.25">
      <c r="A17" s="37"/>
      <c r="B17" s="38" t="s">
        <v>467</v>
      </c>
      <c r="C17" s="39"/>
      <c r="D17" s="40" t="s">
        <v>466</v>
      </c>
      <c r="E17" s="41"/>
      <c r="F17" s="40"/>
      <c r="G17" s="42">
        <f>SUM(G3:G16)</f>
        <v>0</v>
      </c>
      <c r="ZZ17" s="14"/>
    </row>
    <row r="18" spans="1:702" x14ac:dyDescent="0.25">
      <c r="A18" s="15" t="s">
        <v>65</v>
      </c>
      <c r="B18" s="17" t="s">
        <v>66</v>
      </c>
      <c r="C18" s="12"/>
      <c r="D18" s="12"/>
      <c r="E18" s="12"/>
      <c r="F18" s="12"/>
      <c r="G18" s="13"/>
      <c r="ZY18" t="s">
        <v>67</v>
      </c>
      <c r="ZZ18" s="14"/>
    </row>
    <row r="19" spans="1:702" x14ac:dyDescent="0.25">
      <c r="A19" s="18" t="s">
        <v>68</v>
      </c>
      <c r="B19" s="19" t="s">
        <v>69</v>
      </c>
      <c r="C19" s="20" t="s">
        <v>70</v>
      </c>
      <c r="D19" s="27">
        <v>105.417</v>
      </c>
      <c r="E19" s="20"/>
      <c r="F19" s="21"/>
      <c r="G19" s="22">
        <f>ROUND(D19*F19,2)</f>
        <v>0</v>
      </c>
      <c r="ZY19" t="s">
        <v>71</v>
      </c>
      <c r="ZZ19" s="14" t="s">
        <v>72</v>
      </c>
    </row>
    <row r="20" spans="1:702" x14ac:dyDescent="0.25">
      <c r="A20" s="23" t="s">
        <v>73</v>
      </c>
      <c r="B20" s="24" t="s">
        <v>74</v>
      </c>
      <c r="C20" s="20" t="s">
        <v>75</v>
      </c>
      <c r="D20" s="27">
        <v>248.517</v>
      </c>
      <c r="E20" s="20"/>
      <c r="F20" s="21"/>
      <c r="G20" s="22">
        <f>ROUND(D20*F20,2)</f>
        <v>0</v>
      </c>
      <c r="ZY20" t="s">
        <v>76</v>
      </c>
      <c r="ZZ20" s="14" t="s">
        <v>77</v>
      </c>
    </row>
    <row r="21" spans="1:702" x14ac:dyDescent="0.25">
      <c r="A21" s="23" t="s">
        <v>78</v>
      </c>
      <c r="B21" s="24" t="s">
        <v>79</v>
      </c>
      <c r="C21" s="20" t="s">
        <v>80</v>
      </c>
      <c r="D21" s="27">
        <v>104.399</v>
      </c>
      <c r="E21" s="20"/>
      <c r="F21" s="21"/>
      <c r="G21" s="22">
        <f>ROUND(D21*F21,2)</f>
        <v>0</v>
      </c>
      <c r="ZY21" t="s">
        <v>81</v>
      </c>
      <c r="ZZ21" s="14" t="s">
        <v>82</v>
      </c>
    </row>
    <row r="22" spans="1:702" x14ac:dyDescent="0.25">
      <c r="A22" s="25" t="s">
        <v>83</v>
      </c>
      <c r="B22" s="26" t="s">
        <v>84</v>
      </c>
      <c r="C22" s="20" t="s">
        <v>85</v>
      </c>
      <c r="D22" s="27">
        <v>249.535</v>
      </c>
      <c r="E22" s="20"/>
      <c r="F22" s="21"/>
      <c r="G22" s="22">
        <f>ROUND(D22*F22,2)</f>
        <v>0</v>
      </c>
      <c r="ZY22" t="s">
        <v>86</v>
      </c>
      <c r="ZZ22" s="14" t="s">
        <v>87</v>
      </c>
    </row>
    <row r="23" spans="1:702" x14ac:dyDescent="0.25">
      <c r="A23" s="37"/>
      <c r="B23" s="38" t="s">
        <v>468</v>
      </c>
      <c r="C23" s="39"/>
      <c r="D23" s="40" t="s">
        <v>466</v>
      </c>
      <c r="E23" s="41"/>
      <c r="F23" s="40"/>
      <c r="G23" s="42">
        <f>SUM(G19:G22)</f>
        <v>0</v>
      </c>
      <c r="ZZ23" s="14"/>
    </row>
    <row r="24" spans="1:702" x14ac:dyDescent="0.25">
      <c r="A24" s="15" t="s">
        <v>88</v>
      </c>
      <c r="B24" s="17" t="s">
        <v>89</v>
      </c>
      <c r="C24" s="12"/>
      <c r="D24" s="12"/>
      <c r="E24" s="12"/>
      <c r="F24" s="12"/>
      <c r="G24" s="13"/>
      <c r="ZY24" t="s">
        <v>90</v>
      </c>
      <c r="ZZ24" s="14"/>
    </row>
    <row r="25" spans="1:702" x14ac:dyDescent="0.25">
      <c r="A25" s="18" t="s">
        <v>91</v>
      </c>
      <c r="B25" s="19" t="s">
        <v>92</v>
      </c>
      <c r="C25" s="20" t="s">
        <v>93</v>
      </c>
      <c r="D25" s="27">
        <v>127.849</v>
      </c>
      <c r="E25" s="20"/>
      <c r="F25" s="21"/>
      <c r="G25" s="22">
        <f>ROUND(D25*F25,2)</f>
        <v>0</v>
      </c>
      <c r="ZY25" t="s">
        <v>94</v>
      </c>
      <c r="ZZ25" s="14" t="s">
        <v>95</v>
      </c>
    </row>
    <row r="26" spans="1:702" x14ac:dyDescent="0.25">
      <c r="A26" s="23" t="s">
        <v>96</v>
      </c>
      <c r="B26" s="24" t="s">
        <v>97</v>
      </c>
      <c r="C26" s="20" t="s">
        <v>98</v>
      </c>
      <c r="D26" s="21">
        <v>17.850000000000001</v>
      </c>
      <c r="E26" s="20"/>
      <c r="F26" s="21"/>
      <c r="G26" s="22">
        <f>ROUND(D26*F26,2)</f>
        <v>0</v>
      </c>
      <c r="ZY26" t="s">
        <v>99</v>
      </c>
      <c r="ZZ26" s="14" t="s">
        <v>100</v>
      </c>
    </row>
    <row r="27" spans="1:702" x14ac:dyDescent="0.25">
      <c r="A27" s="28" t="s">
        <v>101</v>
      </c>
      <c r="B27" s="29" t="s">
        <v>102</v>
      </c>
      <c r="C27" s="12"/>
      <c r="D27" s="12"/>
      <c r="E27" s="12"/>
      <c r="F27" s="12"/>
      <c r="G27" s="13"/>
      <c r="ZY27" t="s">
        <v>103</v>
      </c>
      <c r="ZZ27" s="14"/>
    </row>
    <row r="28" spans="1:702" x14ac:dyDescent="0.25">
      <c r="A28" s="23"/>
      <c r="B28" s="24" t="s">
        <v>104</v>
      </c>
      <c r="C28" s="20" t="s">
        <v>105</v>
      </c>
      <c r="D28" s="27">
        <v>17.015000000000001</v>
      </c>
      <c r="E28" s="20"/>
      <c r="F28" s="21"/>
      <c r="G28" s="22">
        <f>ROUND(D28*F28,2)</f>
        <v>0</v>
      </c>
      <c r="ZY28" t="s">
        <v>106</v>
      </c>
      <c r="ZZ28" s="14" t="s">
        <v>107</v>
      </c>
    </row>
    <row r="29" spans="1:702" x14ac:dyDescent="0.25">
      <c r="A29" s="23"/>
      <c r="B29" s="24" t="s">
        <v>108</v>
      </c>
      <c r="C29" s="20" t="s">
        <v>109</v>
      </c>
      <c r="D29" s="21">
        <v>48.43</v>
      </c>
      <c r="E29" s="20"/>
      <c r="F29" s="21"/>
      <c r="G29" s="22">
        <f>ROUND(D29*F29,2)</f>
        <v>0</v>
      </c>
      <c r="ZY29" t="s">
        <v>110</v>
      </c>
      <c r="ZZ29" s="14" t="s">
        <v>111</v>
      </c>
    </row>
    <row r="30" spans="1:702" x14ac:dyDescent="0.25">
      <c r="A30" s="23"/>
      <c r="B30" s="24" t="s">
        <v>112</v>
      </c>
      <c r="C30" s="20" t="s">
        <v>113</v>
      </c>
      <c r="D30" s="21">
        <v>850.75</v>
      </c>
      <c r="E30" s="20"/>
      <c r="F30" s="21"/>
      <c r="G30" s="22">
        <f>ROUND(D30*F30,2)</f>
        <v>0</v>
      </c>
      <c r="ZY30" t="s">
        <v>114</v>
      </c>
      <c r="ZZ30" s="14" t="s">
        <v>115</v>
      </c>
    </row>
    <row r="31" spans="1:702" x14ac:dyDescent="0.25">
      <c r="A31" s="28" t="s">
        <v>116</v>
      </c>
      <c r="B31" s="29" t="s">
        <v>117</v>
      </c>
      <c r="C31" s="12"/>
      <c r="D31" s="12"/>
      <c r="E31" s="12"/>
      <c r="F31" s="12"/>
      <c r="G31" s="13"/>
      <c r="ZY31" t="s">
        <v>118</v>
      </c>
      <c r="ZZ31" s="14"/>
    </row>
    <row r="32" spans="1:702" x14ac:dyDescent="0.25">
      <c r="A32" s="23"/>
      <c r="B32" s="24" t="s">
        <v>119</v>
      </c>
      <c r="C32" s="20" t="s">
        <v>120</v>
      </c>
      <c r="D32" s="27">
        <v>82.96</v>
      </c>
      <c r="E32" s="20"/>
      <c r="F32" s="21"/>
      <c r="G32" s="22">
        <f>ROUND(D32*F32,2)</f>
        <v>0</v>
      </c>
      <c r="ZY32" t="s">
        <v>121</v>
      </c>
      <c r="ZZ32" s="14" t="s">
        <v>122</v>
      </c>
    </row>
    <row r="33" spans="1:702" x14ac:dyDescent="0.25">
      <c r="A33" s="23"/>
      <c r="B33" s="24" t="s">
        <v>123</v>
      </c>
      <c r="C33" s="20" t="s">
        <v>124</v>
      </c>
      <c r="D33" s="21">
        <v>146.4</v>
      </c>
      <c r="E33" s="20"/>
      <c r="F33" s="21"/>
      <c r="G33" s="22">
        <f>ROUND(D33*F33,2)</f>
        <v>0</v>
      </c>
      <c r="ZY33" t="s">
        <v>125</v>
      </c>
      <c r="ZZ33" s="14" t="s">
        <v>126</v>
      </c>
    </row>
    <row r="34" spans="1:702" x14ac:dyDescent="0.25">
      <c r="A34" s="23"/>
      <c r="B34" s="24" t="s">
        <v>127</v>
      </c>
      <c r="C34" s="20" t="s">
        <v>128</v>
      </c>
      <c r="D34" s="21">
        <v>4148</v>
      </c>
      <c r="E34" s="20"/>
      <c r="F34" s="21"/>
      <c r="G34" s="22">
        <f>ROUND(D34*F34,2)</f>
        <v>0</v>
      </c>
      <c r="ZY34" t="s">
        <v>129</v>
      </c>
      <c r="ZZ34" s="14" t="s">
        <v>130</v>
      </c>
    </row>
    <row r="35" spans="1:702" x14ac:dyDescent="0.25">
      <c r="A35" s="23" t="s">
        <v>131</v>
      </c>
      <c r="B35" s="24" t="s">
        <v>132</v>
      </c>
      <c r="C35" s="20" t="s">
        <v>133</v>
      </c>
      <c r="D35" s="21">
        <v>58.3</v>
      </c>
      <c r="E35" s="20"/>
      <c r="F35" s="21"/>
      <c r="G35" s="22">
        <f>ROUND(D35*F35,2)</f>
        <v>0</v>
      </c>
      <c r="ZY35" t="s">
        <v>134</v>
      </c>
      <c r="ZZ35" s="14" t="s">
        <v>135</v>
      </c>
    </row>
    <row r="36" spans="1:702" x14ac:dyDescent="0.25">
      <c r="A36" s="28" t="s">
        <v>136</v>
      </c>
      <c r="B36" s="29" t="s">
        <v>137</v>
      </c>
      <c r="C36" s="12"/>
      <c r="D36" s="12"/>
      <c r="E36" s="12"/>
      <c r="F36" s="12"/>
      <c r="G36" s="13"/>
      <c r="ZY36" t="s">
        <v>138</v>
      </c>
      <c r="ZZ36" s="14"/>
    </row>
    <row r="37" spans="1:702" x14ac:dyDescent="0.25">
      <c r="A37" s="23"/>
      <c r="B37" s="24" t="s">
        <v>139</v>
      </c>
      <c r="C37" s="20" t="s">
        <v>140</v>
      </c>
      <c r="D37" s="27">
        <v>13.933</v>
      </c>
      <c r="E37" s="20"/>
      <c r="F37" s="21"/>
      <c r="G37" s="22">
        <f>ROUND(D37*F37,2)</f>
        <v>0</v>
      </c>
      <c r="ZY37" t="s">
        <v>141</v>
      </c>
      <c r="ZZ37" s="14" t="s">
        <v>142</v>
      </c>
    </row>
    <row r="38" spans="1:702" x14ac:dyDescent="0.25">
      <c r="A38" s="23"/>
      <c r="B38" s="24" t="s">
        <v>143</v>
      </c>
      <c r="C38" s="20" t="s">
        <v>144</v>
      </c>
      <c r="D38" s="21">
        <v>86.29</v>
      </c>
      <c r="E38" s="20"/>
      <c r="F38" s="21"/>
      <c r="G38" s="22">
        <f>ROUND(D38*F38,2)</f>
        <v>0</v>
      </c>
      <c r="ZY38" t="s">
        <v>145</v>
      </c>
      <c r="ZZ38" s="14" t="s">
        <v>146</v>
      </c>
    </row>
    <row r="39" spans="1:702" x14ac:dyDescent="0.25">
      <c r="A39" s="23"/>
      <c r="B39" s="24" t="s">
        <v>147</v>
      </c>
      <c r="C39" s="20" t="s">
        <v>148</v>
      </c>
      <c r="D39" s="21">
        <v>2570.4499999999998</v>
      </c>
      <c r="E39" s="20"/>
      <c r="F39" s="21"/>
      <c r="G39" s="22">
        <f>ROUND(D39*F39,2)</f>
        <v>0</v>
      </c>
      <c r="ZY39" t="s">
        <v>149</v>
      </c>
      <c r="ZZ39" s="14" t="s">
        <v>150</v>
      </c>
    </row>
    <row r="40" spans="1:702" x14ac:dyDescent="0.25">
      <c r="A40" s="28" t="s">
        <v>151</v>
      </c>
      <c r="B40" s="29" t="s">
        <v>152</v>
      </c>
      <c r="C40" s="12"/>
      <c r="D40" s="12"/>
      <c r="E40" s="12"/>
      <c r="F40" s="12"/>
      <c r="G40" s="13"/>
      <c r="ZY40" t="s">
        <v>153</v>
      </c>
      <c r="ZZ40" s="14"/>
    </row>
    <row r="41" spans="1:702" x14ac:dyDescent="0.25">
      <c r="A41" s="28" t="s">
        <v>154</v>
      </c>
      <c r="B41" s="30" t="s">
        <v>155</v>
      </c>
      <c r="C41" s="12"/>
      <c r="D41" s="12"/>
      <c r="E41" s="12"/>
      <c r="F41" s="12"/>
      <c r="G41" s="13"/>
      <c r="ZY41" t="s">
        <v>156</v>
      </c>
      <c r="ZZ41" s="14"/>
    </row>
    <row r="42" spans="1:702" x14ac:dyDescent="0.25">
      <c r="A42" s="23"/>
      <c r="B42" s="24" t="s">
        <v>157</v>
      </c>
      <c r="C42" s="20" t="s">
        <v>158</v>
      </c>
      <c r="D42" s="21">
        <v>4.7</v>
      </c>
      <c r="E42" s="20"/>
      <c r="F42" s="21"/>
      <c r="G42" s="22">
        <f>ROUND(D42*F42,2)</f>
        <v>0</v>
      </c>
      <c r="ZY42" t="s">
        <v>159</v>
      </c>
      <c r="ZZ42" s="14" t="s">
        <v>160</v>
      </c>
    </row>
    <row r="43" spans="1:702" x14ac:dyDescent="0.25">
      <c r="A43" s="23"/>
      <c r="B43" s="24" t="s">
        <v>161</v>
      </c>
      <c r="C43" s="20" t="s">
        <v>162</v>
      </c>
      <c r="D43" s="27">
        <v>1.175</v>
      </c>
      <c r="E43" s="20"/>
      <c r="F43" s="21"/>
      <c r="G43" s="22">
        <f>ROUND(D43*F43,2)</f>
        <v>0</v>
      </c>
      <c r="ZY43" t="s">
        <v>163</v>
      </c>
      <c r="ZZ43" s="14" t="s">
        <v>164</v>
      </c>
    </row>
    <row r="44" spans="1:702" x14ac:dyDescent="0.25">
      <c r="A44" s="23"/>
      <c r="B44" s="24" t="s">
        <v>165</v>
      </c>
      <c r="C44" s="20" t="s">
        <v>166</v>
      </c>
      <c r="D44" s="21">
        <v>70.5</v>
      </c>
      <c r="E44" s="20"/>
      <c r="F44" s="21"/>
      <c r="G44" s="22">
        <f>ROUND(D44*F44,2)</f>
        <v>0</v>
      </c>
      <c r="ZY44" t="s">
        <v>167</v>
      </c>
      <c r="ZZ44" s="14" t="s">
        <v>168</v>
      </c>
    </row>
    <row r="45" spans="1:702" x14ac:dyDescent="0.25">
      <c r="A45" s="28" t="s">
        <v>169</v>
      </c>
      <c r="B45" s="30" t="s">
        <v>170</v>
      </c>
      <c r="C45" s="12"/>
      <c r="D45" s="12"/>
      <c r="E45" s="12"/>
      <c r="F45" s="12"/>
      <c r="G45" s="13"/>
      <c r="ZY45" t="s">
        <v>171</v>
      </c>
      <c r="ZZ45" s="14"/>
    </row>
    <row r="46" spans="1:702" x14ac:dyDescent="0.25">
      <c r="A46" s="23"/>
      <c r="B46" s="24" t="s">
        <v>172</v>
      </c>
      <c r="C46" s="20" t="s">
        <v>173</v>
      </c>
      <c r="D46" s="21">
        <v>21.09</v>
      </c>
      <c r="E46" s="20"/>
      <c r="F46" s="21"/>
      <c r="G46" s="22">
        <f>ROUND(D46*F46,2)</f>
        <v>0</v>
      </c>
      <c r="ZY46" t="s">
        <v>174</v>
      </c>
      <c r="ZZ46" s="14" t="s">
        <v>175</v>
      </c>
    </row>
    <row r="47" spans="1:702" x14ac:dyDescent="0.25">
      <c r="A47" s="23"/>
      <c r="B47" s="24" t="s">
        <v>176</v>
      </c>
      <c r="C47" s="20" t="s">
        <v>177</v>
      </c>
      <c r="D47" s="27">
        <v>2.0310000000000001</v>
      </c>
      <c r="E47" s="20"/>
      <c r="F47" s="21"/>
      <c r="G47" s="22">
        <f>ROUND(D47*F47,2)</f>
        <v>0</v>
      </c>
      <c r="ZY47" t="s">
        <v>178</v>
      </c>
      <c r="ZZ47" s="14" t="s">
        <v>179</v>
      </c>
    </row>
    <row r="48" spans="1:702" x14ac:dyDescent="0.25">
      <c r="A48" s="23"/>
      <c r="B48" s="24" t="s">
        <v>180</v>
      </c>
      <c r="C48" s="20" t="s">
        <v>181</v>
      </c>
      <c r="D48" s="21">
        <v>152.32</v>
      </c>
      <c r="E48" s="20"/>
      <c r="F48" s="21"/>
      <c r="G48" s="22">
        <f>ROUND(D48*F48,2)</f>
        <v>0</v>
      </c>
      <c r="ZY48" t="s">
        <v>182</v>
      </c>
      <c r="ZZ48" s="14" t="s">
        <v>183</v>
      </c>
    </row>
    <row r="49" spans="1:702" x14ac:dyDescent="0.25">
      <c r="A49" s="23" t="s">
        <v>184</v>
      </c>
      <c r="B49" s="24" t="s">
        <v>185</v>
      </c>
      <c r="C49" s="20" t="s">
        <v>186</v>
      </c>
      <c r="D49" s="21">
        <v>12.43</v>
      </c>
      <c r="E49" s="20"/>
      <c r="F49" s="21"/>
      <c r="G49" s="22">
        <f>ROUND(D49*F49,2)</f>
        <v>0</v>
      </c>
      <c r="ZY49" t="s">
        <v>187</v>
      </c>
      <c r="ZZ49" s="14" t="s">
        <v>188</v>
      </c>
    </row>
    <row r="50" spans="1:702" x14ac:dyDescent="0.25">
      <c r="A50" s="23" t="s">
        <v>189</v>
      </c>
      <c r="B50" s="24" t="s">
        <v>190</v>
      </c>
      <c r="C50" s="20" t="s">
        <v>191</v>
      </c>
      <c r="D50" s="21">
        <v>3.06</v>
      </c>
      <c r="E50" s="20"/>
      <c r="F50" s="21"/>
      <c r="G50" s="22">
        <f>ROUND(D50*F50,2)</f>
        <v>0</v>
      </c>
      <c r="ZY50" t="s">
        <v>192</v>
      </c>
      <c r="ZZ50" s="14" t="s">
        <v>193</v>
      </c>
    </row>
    <row r="51" spans="1:702" x14ac:dyDescent="0.25">
      <c r="A51" s="28" t="s">
        <v>194</v>
      </c>
      <c r="B51" s="29" t="s">
        <v>195</v>
      </c>
      <c r="C51" s="12"/>
      <c r="D51" s="12"/>
      <c r="E51" s="12"/>
      <c r="F51" s="12"/>
      <c r="G51" s="13"/>
      <c r="ZY51" t="s">
        <v>196</v>
      </c>
      <c r="ZZ51" s="14"/>
    </row>
    <row r="52" spans="1:702" x14ac:dyDescent="0.25">
      <c r="A52" s="23"/>
      <c r="B52" s="24" t="s">
        <v>197</v>
      </c>
      <c r="C52" s="20" t="s">
        <v>198</v>
      </c>
      <c r="D52" s="21">
        <v>126.15</v>
      </c>
      <c r="E52" s="20"/>
      <c r="F52" s="21"/>
      <c r="G52" s="22">
        <f>ROUND(D52*F52,2)</f>
        <v>0</v>
      </c>
      <c r="ZY52" t="s">
        <v>199</v>
      </c>
      <c r="ZZ52" s="14" t="s">
        <v>200</v>
      </c>
    </row>
    <row r="53" spans="1:702" x14ac:dyDescent="0.25">
      <c r="A53" s="23"/>
      <c r="B53" s="24" t="s">
        <v>201</v>
      </c>
      <c r="C53" s="20" t="s">
        <v>202</v>
      </c>
      <c r="D53" s="27">
        <v>20.183</v>
      </c>
      <c r="E53" s="20"/>
      <c r="F53" s="21"/>
      <c r="G53" s="22">
        <f>ROUND(D53*F53,2)</f>
        <v>0</v>
      </c>
      <c r="ZY53" t="s">
        <v>203</v>
      </c>
      <c r="ZZ53" s="14" t="s">
        <v>204</v>
      </c>
    </row>
    <row r="54" spans="1:702" x14ac:dyDescent="0.25">
      <c r="A54" s="23"/>
      <c r="B54" s="24" t="s">
        <v>205</v>
      </c>
      <c r="C54" s="20" t="s">
        <v>206</v>
      </c>
      <c r="D54" s="21">
        <v>1210.98</v>
      </c>
      <c r="E54" s="20"/>
      <c r="F54" s="21"/>
      <c r="G54" s="22">
        <f>ROUND(D54*F54,2)</f>
        <v>0</v>
      </c>
      <c r="ZY54" t="s">
        <v>207</v>
      </c>
      <c r="ZZ54" s="14" t="s">
        <v>208</v>
      </c>
    </row>
    <row r="55" spans="1:702" x14ac:dyDescent="0.25">
      <c r="A55" s="23" t="s">
        <v>209</v>
      </c>
      <c r="B55" s="24" t="s">
        <v>210</v>
      </c>
      <c r="C55" s="20" t="s">
        <v>211</v>
      </c>
      <c r="D55" s="21">
        <v>75.25</v>
      </c>
      <c r="E55" s="20"/>
      <c r="F55" s="21"/>
      <c r="G55" s="22">
        <f>ROUND(D55*F55,2)</f>
        <v>0</v>
      </c>
      <c r="ZY55" t="s">
        <v>212</v>
      </c>
      <c r="ZZ55" s="14" t="s">
        <v>213</v>
      </c>
    </row>
    <row r="56" spans="1:702" x14ac:dyDescent="0.25">
      <c r="A56" s="25" t="s">
        <v>214</v>
      </c>
      <c r="B56" s="26" t="s">
        <v>215</v>
      </c>
      <c r="C56" s="20" t="s">
        <v>216</v>
      </c>
      <c r="D56" s="21">
        <v>75.260000000000005</v>
      </c>
      <c r="E56" s="20"/>
      <c r="F56" s="21"/>
      <c r="G56" s="22">
        <f>ROUND(D56*F56,2)</f>
        <v>0</v>
      </c>
      <c r="ZY56" t="s">
        <v>217</v>
      </c>
      <c r="ZZ56" s="14" t="s">
        <v>218</v>
      </c>
    </row>
    <row r="57" spans="1:702" x14ac:dyDescent="0.25">
      <c r="A57" s="37"/>
      <c r="B57" s="38" t="s">
        <v>469</v>
      </c>
      <c r="C57" s="39"/>
      <c r="D57" s="40" t="s">
        <v>466</v>
      </c>
      <c r="E57" s="41"/>
      <c r="F57" s="40"/>
      <c r="G57" s="42">
        <f>SUM(G25:G56)</f>
        <v>0</v>
      </c>
      <c r="ZZ57" s="14"/>
    </row>
    <row r="58" spans="1:702" x14ac:dyDescent="0.25">
      <c r="A58" s="15" t="s">
        <v>219</v>
      </c>
      <c r="B58" s="17" t="s">
        <v>220</v>
      </c>
      <c r="C58" s="12"/>
      <c r="D58" s="12"/>
      <c r="E58" s="12"/>
      <c r="F58" s="12"/>
      <c r="G58" s="13"/>
      <c r="ZY58" t="s">
        <v>221</v>
      </c>
      <c r="ZZ58" s="14"/>
    </row>
    <row r="59" spans="1:702" x14ac:dyDescent="0.25">
      <c r="A59" s="31" t="s">
        <v>222</v>
      </c>
      <c r="B59" s="32" t="s">
        <v>223</v>
      </c>
      <c r="C59" s="12"/>
      <c r="D59" s="12"/>
      <c r="E59" s="12"/>
      <c r="F59" s="12"/>
      <c r="G59" s="13"/>
      <c r="ZY59" t="s">
        <v>224</v>
      </c>
      <c r="ZZ59" s="14"/>
    </row>
    <row r="60" spans="1:702" x14ac:dyDescent="0.25">
      <c r="A60" s="23"/>
      <c r="B60" s="24" t="s">
        <v>225</v>
      </c>
      <c r="C60" s="20" t="s">
        <v>226</v>
      </c>
      <c r="D60" s="21">
        <v>384.76</v>
      </c>
      <c r="E60" s="20"/>
      <c r="F60" s="21"/>
      <c r="G60" s="22">
        <f>ROUND(D60*F60,2)</f>
        <v>0</v>
      </c>
      <c r="ZY60" t="s">
        <v>227</v>
      </c>
      <c r="ZZ60" s="14" t="s">
        <v>228</v>
      </c>
    </row>
    <row r="61" spans="1:702" x14ac:dyDescent="0.25">
      <c r="A61" s="23"/>
      <c r="B61" s="24" t="s">
        <v>229</v>
      </c>
      <c r="C61" s="20" t="s">
        <v>230</v>
      </c>
      <c r="D61" s="21">
        <v>1067.81</v>
      </c>
      <c r="E61" s="20"/>
      <c r="F61" s="21"/>
      <c r="G61" s="22">
        <f>ROUND(D61*F61,2)</f>
        <v>0</v>
      </c>
      <c r="ZY61" t="s">
        <v>231</v>
      </c>
      <c r="ZZ61" s="14" t="s">
        <v>232</v>
      </c>
    </row>
    <row r="62" spans="1:702" x14ac:dyDescent="0.25">
      <c r="A62" s="23"/>
      <c r="B62" s="24" t="s">
        <v>233</v>
      </c>
      <c r="C62" s="20" t="s">
        <v>234</v>
      </c>
      <c r="D62" s="21">
        <v>23.43</v>
      </c>
      <c r="E62" s="20"/>
      <c r="F62" s="21"/>
      <c r="G62" s="22">
        <f>ROUND(D62*F62,2)</f>
        <v>0</v>
      </c>
      <c r="ZY62" t="s">
        <v>235</v>
      </c>
      <c r="ZZ62" s="14" t="s">
        <v>236</v>
      </c>
    </row>
    <row r="63" spans="1:702" x14ac:dyDescent="0.25">
      <c r="A63" s="28" t="s">
        <v>237</v>
      </c>
      <c r="B63" s="29" t="s">
        <v>238</v>
      </c>
      <c r="C63" s="12"/>
      <c r="D63" s="12"/>
      <c r="E63" s="12"/>
      <c r="F63" s="12"/>
      <c r="G63" s="13"/>
      <c r="ZY63" t="s">
        <v>239</v>
      </c>
      <c r="ZZ63" s="14"/>
    </row>
    <row r="64" spans="1:702" x14ac:dyDescent="0.25">
      <c r="A64" s="28" t="s">
        <v>240</v>
      </c>
      <c r="B64" s="30" t="s">
        <v>241</v>
      </c>
      <c r="C64" s="12"/>
      <c r="D64" s="12"/>
      <c r="E64" s="12"/>
      <c r="F64" s="12"/>
      <c r="G64" s="13"/>
      <c r="ZY64" t="s">
        <v>242</v>
      </c>
      <c r="ZZ64" s="14"/>
    </row>
    <row r="65" spans="1:702" x14ac:dyDescent="0.25">
      <c r="A65" s="23"/>
      <c r="B65" s="24" t="s">
        <v>243</v>
      </c>
      <c r="C65" s="20" t="s">
        <v>244</v>
      </c>
      <c r="D65" s="21">
        <v>364.91</v>
      </c>
      <c r="E65" s="20"/>
      <c r="F65" s="21"/>
      <c r="G65" s="22">
        <f>ROUND(D65*F65,2)</f>
        <v>0</v>
      </c>
      <c r="ZY65" t="s">
        <v>245</v>
      </c>
      <c r="ZZ65" s="14" t="s">
        <v>246</v>
      </c>
    </row>
    <row r="66" spans="1:702" x14ac:dyDescent="0.25">
      <c r="A66" s="23"/>
      <c r="B66" s="24" t="s">
        <v>247</v>
      </c>
      <c r="C66" s="20" t="s">
        <v>248</v>
      </c>
      <c r="D66" s="27">
        <v>35.813000000000002</v>
      </c>
      <c r="E66" s="20"/>
      <c r="F66" s="21"/>
      <c r="G66" s="22">
        <f>ROUND(D66*F66,2)</f>
        <v>0</v>
      </c>
      <c r="ZY66" t="s">
        <v>249</v>
      </c>
      <c r="ZZ66" s="14" t="s">
        <v>250</v>
      </c>
    </row>
    <row r="67" spans="1:702" x14ac:dyDescent="0.25">
      <c r="A67" s="23"/>
      <c r="B67" s="24" t="s">
        <v>251</v>
      </c>
      <c r="C67" s="20" t="s">
        <v>252</v>
      </c>
      <c r="D67" s="21">
        <v>1074.3900000000001</v>
      </c>
      <c r="E67" s="20"/>
      <c r="F67" s="21"/>
      <c r="G67" s="22">
        <f>ROUND(D67*F67,2)</f>
        <v>0</v>
      </c>
      <c r="ZY67" t="s">
        <v>253</v>
      </c>
      <c r="ZZ67" s="14" t="s">
        <v>254</v>
      </c>
    </row>
    <row r="68" spans="1:702" x14ac:dyDescent="0.25">
      <c r="A68" s="28" t="s">
        <v>255</v>
      </c>
      <c r="B68" s="30" t="s">
        <v>256</v>
      </c>
      <c r="C68" s="12"/>
      <c r="D68" s="12"/>
      <c r="E68" s="12"/>
      <c r="F68" s="12"/>
      <c r="G68" s="13"/>
      <c r="ZY68" t="s">
        <v>257</v>
      </c>
      <c r="ZZ68" s="14"/>
    </row>
    <row r="69" spans="1:702" x14ac:dyDescent="0.25">
      <c r="A69" s="23"/>
      <c r="B69" s="24" t="s">
        <v>258</v>
      </c>
      <c r="C69" s="20" t="s">
        <v>259</v>
      </c>
      <c r="D69" s="21">
        <v>1529.67</v>
      </c>
      <c r="E69" s="20"/>
      <c r="F69" s="21"/>
      <c r="G69" s="22">
        <f>ROUND(D69*F69,2)</f>
        <v>0</v>
      </c>
      <c r="ZY69" t="s">
        <v>260</v>
      </c>
      <c r="ZZ69" s="14" t="s">
        <v>261</v>
      </c>
    </row>
    <row r="70" spans="1:702" x14ac:dyDescent="0.25">
      <c r="A70" s="23"/>
      <c r="B70" s="24" t="s">
        <v>262</v>
      </c>
      <c r="C70" s="20" t="s">
        <v>263</v>
      </c>
      <c r="D70" s="27">
        <v>150.74799999999999</v>
      </c>
      <c r="E70" s="20"/>
      <c r="F70" s="21"/>
      <c r="G70" s="22">
        <f>ROUND(D70*F70,2)</f>
        <v>0</v>
      </c>
      <c r="ZY70" t="s">
        <v>264</v>
      </c>
      <c r="ZZ70" s="14" t="s">
        <v>265</v>
      </c>
    </row>
    <row r="71" spans="1:702" x14ac:dyDescent="0.25">
      <c r="A71" s="23"/>
      <c r="B71" s="24" t="s">
        <v>266</v>
      </c>
      <c r="C71" s="20" t="s">
        <v>267</v>
      </c>
      <c r="D71" s="21">
        <v>3015</v>
      </c>
      <c r="E71" s="20"/>
      <c r="F71" s="21"/>
      <c r="G71" s="22">
        <f>ROUND(D71*F71,2)</f>
        <v>0</v>
      </c>
      <c r="ZY71" t="s">
        <v>268</v>
      </c>
      <c r="ZZ71" s="14" t="s">
        <v>269</v>
      </c>
    </row>
    <row r="72" spans="1:702" x14ac:dyDescent="0.25">
      <c r="A72" s="28" t="s">
        <v>270</v>
      </c>
      <c r="B72" s="29" t="s">
        <v>271</v>
      </c>
      <c r="C72" s="12"/>
      <c r="D72" s="12"/>
      <c r="E72" s="12"/>
      <c r="F72" s="12"/>
      <c r="G72" s="13"/>
      <c r="ZY72" t="s">
        <v>272</v>
      </c>
      <c r="ZZ72" s="14"/>
    </row>
    <row r="73" spans="1:702" x14ac:dyDescent="0.25">
      <c r="A73" s="28"/>
      <c r="B73" s="24" t="s">
        <v>481</v>
      </c>
      <c r="C73" s="20" t="s">
        <v>109</v>
      </c>
      <c r="D73" s="21">
        <f>158.27-D74</f>
        <v>146.59</v>
      </c>
      <c r="E73" s="20"/>
      <c r="F73" s="21"/>
      <c r="G73" s="22">
        <f>ROUND(D73*F73,2)</f>
        <v>0</v>
      </c>
      <c r="ZZ73" s="14"/>
    </row>
    <row r="74" spans="1:702" x14ac:dyDescent="0.25">
      <c r="A74" s="23"/>
      <c r="B74" s="24" t="s">
        <v>482</v>
      </c>
      <c r="C74" s="20" t="s">
        <v>273</v>
      </c>
      <c r="D74" s="21">
        <v>11.68</v>
      </c>
      <c r="E74" s="20"/>
      <c r="F74" s="21"/>
      <c r="G74" s="22">
        <f>ROUND(D74*F74,2)</f>
        <v>0</v>
      </c>
      <c r="ZY74" t="s">
        <v>274</v>
      </c>
      <c r="ZZ74" s="14" t="s">
        <v>275</v>
      </c>
    </row>
    <row r="75" spans="1:702" x14ac:dyDescent="0.25">
      <c r="A75" s="23"/>
      <c r="B75" s="24" t="s">
        <v>276</v>
      </c>
      <c r="C75" s="20" t="s">
        <v>277</v>
      </c>
      <c r="D75" s="27">
        <v>10.59</v>
      </c>
      <c r="E75" s="20"/>
      <c r="F75" s="21"/>
      <c r="G75" s="22">
        <f>ROUND(D75*F75,2)</f>
        <v>0</v>
      </c>
      <c r="ZY75" t="s">
        <v>278</v>
      </c>
      <c r="ZZ75" s="14" t="s">
        <v>279</v>
      </c>
    </row>
    <row r="76" spans="1:702" x14ac:dyDescent="0.25">
      <c r="A76" s="23"/>
      <c r="B76" s="24" t="s">
        <v>280</v>
      </c>
      <c r="C76" s="20" t="s">
        <v>281</v>
      </c>
      <c r="D76" s="21">
        <v>1323.89</v>
      </c>
      <c r="E76" s="20"/>
      <c r="F76" s="21"/>
      <c r="G76" s="22">
        <f>ROUND(D76*F76,2)</f>
        <v>0</v>
      </c>
      <c r="ZY76" t="s">
        <v>282</v>
      </c>
      <c r="ZZ76" s="14" t="s">
        <v>283</v>
      </c>
    </row>
    <row r="77" spans="1:702" x14ac:dyDescent="0.25">
      <c r="A77" s="28" t="s">
        <v>284</v>
      </c>
      <c r="B77" s="29" t="s">
        <v>285</v>
      </c>
      <c r="C77" s="12"/>
      <c r="D77" s="12"/>
      <c r="E77" s="12"/>
      <c r="F77" s="12"/>
      <c r="G77" s="13"/>
      <c r="ZY77" t="s">
        <v>286</v>
      </c>
      <c r="ZZ77" s="14"/>
    </row>
    <row r="78" spans="1:702" x14ac:dyDescent="0.25">
      <c r="A78" s="23"/>
      <c r="B78" s="24" t="s">
        <v>287</v>
      </c>
      <c r="C78" s="20" t="s">
        <v>288</v>
      </c>
      <c r="D78" s="27">
        <v>40.506999999999998</v>
      </c>
      <c r="E78" s="20"/>
      <c r="F78" s="21"/>
      <c r="G78" s="22">
        <f>ROUND(D78*F78,2)</f>
        <v>0</v>
      </c>
      <c r="ZY78" t="s">
        <v>289</v>
      </c>
      <c r="ZZ78" s="14" t="s">
        <v>290</v>
      </c>
    </row>
    <row r="79" spans="1:702" x14ac:dyDescent="0.25">
      <c r="A79" s="23"/>
      <c r="B79" s="24" t="s">
        <v>291</v>
      </c>
      <c r="C79" s="20" t="s">
        <v>292</v>
      </c>
      <c r="D79" s="21">
        <v>274.7</v>
      </c>
      <c r="E79" s="20"/>
      <c r="F79" s="21"/>
      <c r="G79" s="22">
        <f>ROUND(D79*F79,2)</f>
        <v>0</v>
      </c>
      <c r="ZY79" t="s">
        <v>293</v>
      </c>
      <c r="ZZ79" s="14" t="s">
        <v>294</v>
      </c>
    </row>
    <row r="80" spans="1:702" x14ac:dyDescent="0.25">
      <c r="A80" s="23"/>
      <c r="B80" s="24" t="s">
        <v>295</v>
      </c>
      <c r="C80" s="20" t="s">
        <v>296</v>
      </c>
      <c r="D80" s="21">
        <v>13495.5</v>
      </c>
      <c r="E80" s="20"/>
      <c r="F80" s="21"/>
      <c r="G80" s="22">
        <f>ROUND(D80*F80,2)</f>
        <v>0</v>
      </c>
      <c r="ZY80" t="s">
        <v>297</v>
      </c>
      <c r="ZZ80" s="14" t="s">
        <v>298</v>
      </c>
    </row>
    <row r="81" spans="1:702" x14ac:dyDescent="0.25">
      <c r="A81" s="28" t="s">
        <v>299</v>
      </c>
      <c r="B81" s="29" t="s">
        <v>300</v>
      </c>
      <c r="C81" s="12"/>
      <c r="D81" s="12"/>
      <c r="E81" s="12"/>
      <c r="F81" s="12"/>
      <c r="G81" s="13"/>
      <c r="ZY81" t="s">
        <v>301</v>
      </c>
      <c r="ZZ81" s="14"/>
    </row>
    <row r="82" spans="1:702" x14ac:dyDescent="0.25">
      <c r="A82" s="23"/>
      <c r="B82" s="24" t="s">
        <v>302</v>
      </c>
      <c r="C82" s="20" t="s">
        <v>303</v>
      </c>
      <c r="D82" s="27">
        <v>348.80900000000003</v>
      </c>
      <c r="E82" s="20"/>
      <c r="F82" s="21"/>
      <c r="G82" s="22">
        <f>ROUND(D82*F82,2)</f>
        <v>0</v>
      </c>
      <c r="ZY82" t="s">
        <v>304</v>
      </c>
      <c r="ZZ82" s="14" t="s">
        <v>305</v>
      </c>
    </row>
    <row r="83" spans="1:702" x14ac:dyDescent="0.25">
      <c r="A83" s="23"/>
      <c r="B83" s="24" t="s">
        <v>306</v>
      </c>
      <c r="C83" s="20" t="s">
        <v>307</v>
      </c>
      <c r="D83" s="21">
        <v>1607.33</v>
      </c>
      <c r="E83" s="20"/>
      <c r="F83" s="21"/>
      <c r="G83" s="22">
        <f>ROUND(D83*F83,2)</f>
        <v>0</v>
      </c>
      <c r="ZY83" t="s">
        <v>308</v>
      </c>
      <c r="ZZ83" s="14" t="s">
        <v>309</v>
      </c>
    </row>
    <row r="84" spans="1:702" x14ac:dyDescent="0.25">
      <c r="A84" s="23"/>
      <c r="B84" s="24" t="s">
        <v>310</v>
      </c>
      <c r="C84" s="20" t="s">
        <v>311</v>
      </c>
      <c r="D84" s="21">
        <v>21411.14</v>
      </c>
      <c r="E84" s="20"/>
      <c r="F84" s="21"/>
      <c r="G84" s="22">
        <f>ROUND(D84*F84,2)</f>
        <v>0</v>
      </c>
      <c r="ZY84" t="s">
        <v>312</v>
      </c>
      <c r="ZZ84" s="14" t="s">
        <v>313</v>
      </c>
    </row>
    <row r="85" spans="1:702" x14ac:dyDescent="0.25">
      <c r="A85" s="28" t="s">
        <v>314</v>
      </c>
      <c r="B85" s="29" t="s">
        <v>315</v>
      </c>
      <c r="C85" s="12"/>
      <c r="D85" s="12"/>
      <c r="E85" s="12"/>
      <c r="F85" s="12"/>
      <c r="G85" s="13"/>
      <c r="ZY85" t="s">
        <v>316</v>
      </c>
      <c r="ZZ85" s="14"/>
    </row>
    <row r="86" spans="1:702" x14ac:dyDescent="0.25">
      <c r="A86" s="23"/>
      <c r="B86" s="24" t="s">
        <v>317</v>
      </c>
      <c r="C86" s="20" t="s">
        <v>318</v>
      </c>
      <c r="D86" s="27">
        <v>9.5180000000000007</v>
      </c>
      <c r="E86" s="20"/>
      <c r="F86" s="21"/>
      <c r="G86" s="22">
        <f t="shared" ref="G86:G90" si="1">ROUND(D86*F86,2)</f>
        <v>0</v>
      </c>
      <c r="ZY86" t="s">
        <v>319</v>
      </c>
      <c r="ZZ86" s="14" t="s">
        <v>320</v>
      </c>
    </row>
    <row r="87" spans="1:702" x14ac:dyDescent="0.25">
      <c r="A87" s="23"/>
      <c r="B87" s="24" t="s">
        <v>321</v>
      </c>
      <c r="C87" s="20" t="s">
        <v>322</v>
      </c>
      <c r="D87" s="21">
        <v>46.59</v>
      </c>
      <c r="E87" s="20"/>
      <c r="F87" s="21"/>
      <c r="G87" s="22">
        <f t="shared" si="1"/>
        <v>0</v>
      </c>
      <c r="ZY87" t="s">
        <v>323</v>
      </c>
      <c r="ZZ87" s="14" t="s">
        <v>324</v>
      </c>
    </row>
    <row r="88" spans="1:702" x14ac:dyDescent="0.25">
      <c r="A88" s="23"/>
      <c r="B88" s="24" t="s">
        <v>325</v>
      </c>
      <c r="C88" s="20" t="s">
        <v>326</v>
      </c>
      <c r="D88" s="21">
        <v>931.98</v>
      </c>
      <c r="E88" s="20"/>
      <c r="F88" s="21"/>
      <c r="G88" s="22">
        <f t="shared" si="1"/>
        <v>0</v>
      </c>
      <c r="ZY88" t="s">
        <v>327</v>
      </c>
      <c r="ZZ88" s="14" t="s">
        <v>328</v>
      </c>
    </row>
    <row r="89" spans="1:702" ht="25.5" x14ac:dyDescent="0.25">
      <c r="A89" s="23" t="s">
        <v>329</v>
      </c>
      <c r="B89" s="24" t="s">
        <v>330</v>
      </c>
      <c r="C89" s="20" t="s">
        <v>331</v>
      </c>
      <c r="D89" s="21">
        <v>1</v>
      </c>
      <c r="E89" s="20"/>
      <c r="F89" s="21"/>
      <c r="G89" s="22">
        <f t="shared" si="1"/>
        <v>0</v>
      </c>
      <c r="ZY89" t="s">
        <v>332</v>
      </c>
      <c r="ZZ89" s="14" t="s">
        <v>333</v>
      </c>
    </row>
    <row r="90" spans="1:702" x14ac:dyDescent="0.25">
      <c r="A90" s="25" t="s">
        <v>334</v>
      </c>
      <c r="B90" s="26" t="s">
        <v>335</v>
      </c>
      <c r="C90" s="20" t="s">
        <v>336</v>
      </c>
      <c r="D90" s="21">
        <v>4</v>
      </c>
      <c r="E90" s="20"/>
      <c r="F90" s="21"/>
      <c r="G90" s="22">
        <f t="shared" si="1"/>
        <v>0</v>
      </c>
      <c r="ZY90" t="s">
        <v>337</v>
      </c>
      <c r="ZZ90" s="14" t="s">
        <v>338</v>
      </c>
    </row>
    <row r="91" spans="1:702" x14ac:dyDescent="0.25">
      <c r="A91" s="37"/>
      <c r="B91" s="38" t="s">
        <v>470</v>
      </c>
      <c r="C91" s="39"/>
      <c r="D91" s="40" t="s">
        <v>466</v>
      </c>
      <c r="E91" s="41"/>
      <c r="F91" s="40"/>
      <c r="G91" s="42">
        <f>SUM(G59:G90)</f>
        <v>0</v>
      </c>
      <c r="ZZ91" s="14"/>
    </row>
    <row r="92" spans="1:702" x14ac:dyDescent="0.25">
      <c r="A92" s="15" t="s">
        <v>339</v>
      </c>
      <c r="B92" s="17" t="s">
        <v>340</v>
      </c>
      <c r="C92" s="12"/>
      <c r="D92" s="12"/>
      <c r="E92" s="12"/>
      <c r="F92" s="12"/>
      <c r="G92" s="13"/>
      <c r="ZY92" t="s">
        <v>341</v>
      </c>
      <c r="ZZ92" s="14"/>
    </row>
    <row r="93" spans="1:702" x14ac:dyDescent="0.25">
      <c r="A93" s="31" t="s">
        <v>342</v>
      </c>
      <c r="B93" s="32" t="s">
        <v>343</v>
      </c>
      <c r="C93" s="12"/>
      <c r="D93" s="12"/>
      <c r="E93" s="12"/>
      <c r="F93" s="12"/>
      <c r="G93" s="13"/>
      <c r="ZY93" t="s">
        <v>344</v>
      </c>
      <c r="ZZ93" s="14"/>
    </row>
    <row r="94" spans="1:702" x14ac:dyDescent="0.25">
      <c r="A94" s="23"/>
      <c r="B94" s="24" t="s">
        <v>345</v>
      </c>
      <c r="C94" s="20" t="s">
        <v>346</v>
      </c>
      <c r="D94" s="21">
        <v>6.6</v>
      </c>
      <c r="E94" s="20"/>
      <c r="F94" s="21"/>
      <c r="G94" s="22">
        <f t="shared" ref="G94:G100" si="2">ROUND(D94*F94,2)</f>
        <v>0</v>
      </c>
      <c r="ZY94" t="s">
        <v>347</v>
      </c>
      <c r="ZZ94" s="14" t="s">
        <v>348</v>
      </c>
    </row>
    <row r="95" spans="1:702" x14ac:dyDescent="0.25">
      <c r="A95" s="23"/>
      <c r="B95" s="24" t="s">
        <v>349</v>
      </c>
      <c r="C95" s="20" t="s">
        <v>350</v>
      </c>
      <c r="D95" s="21">
        <v>6.8</v>
      </c>
      <c r="E95" s="20"/>
      <c r="F95" s="21"/>
      <c r="G95" s="22">
        <f t="shared" si="2"/>
        <v>0</v>
      </c>
      <c r="ZY95" t="s">
        <v>351</v>
      </c>
      <c r="ZZ95" s="14" t="s">
        <v>352</v>
      </c>
    </row>
    <row r="96" spans="1:702" x14ac:dyDescent="0.25">
      <c r="A96" s="23"/>
      <c r="B96" s="24" t="s">
        <v>353</v>
      </c>
      <c r="C96" s="20" t="s">
        <v>354</v>
      </c>
      <c r="D96" s="21">
        <v>22.79</v>
      </c>
      <c r="E96" s="20"/>
      <c r="F96" s="21"/>
      <c r="G96" s="22">
        <f t="shared" si="2"/>
        <v>0</v>
      </c>
      <c r="ZY96" t="s">
        <v>355</v>
      </c>
      <c r="ZZ96" s="14" t="s">
        <v>356</v>
      </c>
    </row>
    <row r="97" spans="1:702" x14ac:dyDescent="0.25">
      <c r="A97" s="23"/>
      <c r="B97" s="24" t="s">
        <v>357</v>
      </c>
      <c r="C97" s="20" t="s">
        <v>358</v>
      </c>
      <c r="D97" s="21">
        <v>13.18</v>
      </c>
      <c r="E97" s="20"/>
      <c r="F97" s="21"/>
      <c r="G97" s="22">
        <f t="shared" si="2"/>
        <v>0</v>
      </c>
      <c r="ZY97" t="s">
        <v>359</v>
      </c>
      <c r="ZZ97" s="14" t="s">
        <v>360</v>
      </c>
    </row>
    <row r="98" spans="1:702" x14ac:dyDescent="0.25">
      <c r="A98" s="23"/>
      <c r="B98" s="24" t="s">
        <v>361</v>
      </c>
      <c r="C98" s="20" t="s">
        <v>362</v>
      </c>
      <c r="D98" s="21">
        <v>57.25</v>
      </c>
      <c r="E98" s="20"/>
      <c r="F98" s="21"/>
      <c r="G98" s="22">
        <f t="shared" si="2"/>
        <v>0</v>
      </c>
      <c r="ZY98" t="s">
        <v>363</v>
      </c>
      <c r="ZZ98" s="14" t="s">
        <v>364</v>
      </c>
    </row>
    <row r="99" spans="1:702" x14ac:dyDescent="0.25">
      <c r="A99" s="23" t="s">
        <v>365</v>
      </c>
      <c r="B99" s="24" t="s">
        <v>366</v>
      </c>
      <c r="C99" s="20" t="s">
        <v>367</v>
      </c>
      <c r="D99" s="21">
        <v>97.5</v>
      </c>
      <c r="E99" s="20"/>
      <c r="F99" s="21"/>
      <c r="G99" s="22">
        <f t="shared" si="2"/>
        <v>0</v>
      </c>
      <c r="ZY99" t="s">
        <v>368</v>
      </c>
      <c r="ZZ99" s="14" t="s">
        <v>369</v>
      </c>
    </row>
    <row r="100" spans="1:702" x14ac:dyDescent="0.25">
      <c r="A100" s="25" t="s">
        <v>370</v>
      </c>
      <c r="B100" s="26" t="s">
        <v>371</v>
      </c>
      <c r="C100" s="20" t="s">
        <v>372</v>
      </c>
      <c r="D100" s="21">
        <v>2.81</v>
      </c>
      <c r="E100" s="20"/>
      <c r="F100" s="21"/>
      <c r="G100" s="22">
        <f t="shared" si="2"/>
        <v>0</v>
      </c>
      <c r="ZY100" t="s">
        <v>373</v>
      </c>
      <c r="ZZ100" s="14" t="s">
        <v>374</v>
      </c>
    </row>
    <row r="101" spans="1:702" x14ac:dyDescent="0.25">
      <c r="A101" s="37"/>
      <c r="B101" s="38" t="s">
        <v>471</v>
      </c>
      <c r="C101" s="39"/>
      <c r="D101" s="40" t="s">
        <v>466</v>
      </c>
      <c r="E101" s="41"/>
      <c r="F101" s="40"/>
      <c r="G101" s="42">
        <f>SUM(G94:G100)</f>
        <v>0</v>
      </c>
      <c r="ZZ101" s="14"/>
    </row>
    <row r="102" spans="1:702" x14ac:dyDescent="0.25">
      <c r="A102" s="15" t="s">
        <v>375</v>
      </c>
      <c r="B102" s="17" t="s">
        <v>376</v>
      </c>
      <c r="C102" s="12"/>
      <c r="D102" s="12"/>
      <c r="E102" s="12"/>
      <c r="F102" s="12"/>
      <c r="G102" s="13"/>
      <c r="ZY102" t="s">
        <v>377</v>
      </c>
      <c r="ZZ102" s="14"/>
    </row>
    <row r="103" spans="1:702" x14ac:dyDescent="0.25">
      <c r="A103" s="18" t="s">
        <v>378</v>
      </c>
      <c r="B103" s="19" t="s">
        <v>379</v>
      </c>
      <c r="C103" s="20" t="s">
        <v>380</v>
      </c>
      <c r="D103" s="21">
        <v>1</v>
      </c>
      <c r="E103" s="20"/>
      <c r="F103" s="21"/>
      <c r="G103" s="22">
        <f>ROUND(D103*F103,2)</f>
        <v>0</v>
      </c>
      <c r="ZY103" t="s">
        <v>381</v>
      </c>
      <c r="ZZ103" s="14" t="s">
        <v>382</v>
      </c>
    </row>
    <row r="104" spans="1:702" x14ac:dyDescent="0.25">
      <c r="A104" s="23" t="s">
        <v>383</v>
      </c>
      <c r="B104" s="24" t="s">
        <v>384</v>
      </c>
      <c r="C104" s="20" t="s">
        <v>385</v>
      </c>
      <c r="D104" s="21">
        <v>24.74</v>
      </c>
      <c r="E104" s="20"/>
      <c r="F104" s="21"/>
      <c r="G104" s="22">
        <f>ROUND(D104*F104,2)</f>
        <v>0</v>
      </c>
      <c r="ZY104" t="s">
        <v>386</v>
      </c>
      <c r="ZZ104" s="14" t="s">
        <v>387</v>
      </c>
    </row>
    <row r="105" spans="1:702" x14ac:dyDescent="0.25">
      <c r="A105" s="23" t="s">
        <v>388</v>
      </c>
      <c r="B105" s="24" t="s">
        <v>389</v>
      </c>
      <c r="C105" s="20" t="s">
        <v>17</v>
      </c>
      <c r="D105" s="21">
        <v>1</v>
      </c>
      <c r="E105" s="20"/>
      <c r="F105" s="21"/>
      <c r="G105" s="22">
        <f>ROUND(D105*F105,2)</f>
        <v>0</v>
      </c>
      <c r="ZY105" t="s">
        <v>390</v>
      </c>
      <c r="ZZ105" s="14" t="s">
        <v>391</v>
      </c>
    </row>
    <row r="106" spans="1:702" x14ac:dyDescent="0.25">
      <c r="A106" s="23" t="s">
        <v>392</v>
      </c>
      <c r="B106" s="24" t="s">
        <v>393</v>
      </c>
      <c r="C106" s="20" t="s">
        <v>394</v>
      </c>
      <c r="D106" s="21">
        <v>10.46</v>
      </c>
      <c r="E106" s="20"/>
      <c r="F106" s="21"/>
      <c r="G106" s="22">
        <f>ROUND(D106*F106,2)</f>
        <v>0</v>
      </c>
      <c r="ZY106" t="s">
        <v>395</v>
      </c>
      <c r="ZZ106" s="14" t="s">
        <v>396</v>
      </c>
    </row>
    <row r="107" spans="1:702" ht="29.25" customHeight="1" x14ac:dyDescent="0.25">
      <c r="A107" s="23" t="s">
        <v>397</v>
      </c>
      <c r="B107" s="24" t="s">
        <v>476</v>
      </c>
      <c r="C107" s="20" t="s">
        <v>398</v>
      </c>
      <c r="D107" s="21">
        <v>417.79</v>
      </c>
      <c r="E107" s="20"/>
      <c r="F107" s="21"/>
      <c r="G107" s="22">
        <f>ROUND(D107*F107,2)</f>
        <v>0</v>
      </c>
      <c r="ZY107" t="s">
        <v>399</v>
      </c>
      <c r="ZZ107" s="14" t="s">
        <v>400</v>
      </c>
    </row>
    <row r="108" spans="1:702" x14ac:dyDescent="0.25">
      <c r="A108" s="23" t="s">
        <v>477</v>
      </c>
      <c r="B108" s="29" t="s">
        <v>478</v>
      </c>
      <c r="C108" s="20"/>
      <c r="D108" s="21"/>
      <c r="E108" s="20"/>
      <c r="F108" s="21"/>
      <c r="G108" s="22"/>
      <c r="ZZ108" s="14"/>
    </row>
    <row r="109" spans="1:702" x14ac:dyDescent="0.25">
      <c r="A109" s="23"/>
      <c r="B109" s="24" t="s">
        <v>479</v>
      </c>
      <c r="C109" s="20" t="s">
        <v>109</v>
      </c>
      <c r="D109" s="21">
        <v>159</v>
      </c>
      <c r="E109" s="20"/>
      <c r="F109" s="21"/>
      <c r="G109" s="22">
        <f t="shared" ref="G109:G110" si="3">ROUND(D109*F109,2)</f>
        <v>0</v>
      </c>
      <c r="ZZ109" s="14"/>
    </row>
    <row r="110" spans="1:702" x14ac:dyDescent="0.25">
      <c r="A110" s="23"/>
      <c r="B110" s="49" t="s">
        <v>480</v>
      </c>
      <c r="C110" s="20" t="s">
        <v>98</v>
      </c>
      <c r="D110" s="21">
        <v>16</v>
      </c>
      <c r="E110" s="20"/>
      <c r="F110" s="21"/>
      <c r="G110" s="22">
        <f t="shared" si="3"/>
        <v>0</v>
      </c>
      <c r="ZZ110" s="14"/>
    </row>
    <row r="111" spans="1:702" x14ac:dyDescent="0.25">
      <c r="A111" s="37"/>
      <c r="B111" s="38" t="s">
        <v>472</v>
      </c>
      <c r="C111" s="39"/>
      <c r="D111" s="40" t="s">
        <v>466</v>
      </c>
      <c r="E111" s="41"/>
      <c r="F111" s="40"/>
      <c r="G111" s="42">
        <f>SUM(G103:G110)</f>
        <v>0</v>
      </c>
      <c r="ZZ111" s="14"/>
    </row>
    <row r="112" spans="1:702" x14ac:dyDescent="0.25">
      <c r="A112" s="15" t="s">
        <v>401</v>
      </c>
      <c r="B112" s="17" t="s">
        <v>402</v>
      </c>
      <c r="C112" s="12"/>
      <c r="D112" s="12"/>
      <c r="E112" s="12"/>
      <c r="F112" s="12"/>
      <c r="G112" s="13"/>
      <c r="ZY112" t="s">
        <v>403</v>
      </c>
      <c r="ZZ112" s="14"/>
    </row>
    <row r="113" spans="1:702" x14ac:dyDescent="0.25">
      <c r="A113" s="31" t="s">
        <v>404</v>
      </c>
      <c r="B113" s="32" t="s">
        <v>405</v>
      </c>
      <c r="C113" s="12"/>
      <c r="D113" s="12"/>
      <c r="E113" s="12"/>
      <c r="F113" s="12"/>
      <c r="G113" s="13"/>
      <c r="ZY113" t="s">
        <v>406</v>
      </c>
      <c r="ZZ113" s="14"/>
    </row>
    <row r="114" spans="1:702" x14ac:dyDescent="0.25">
      <c r="A114" s="23"/>
      <c r="B114" s="24" t="s">
        <v>500</v>
      </c>
      <c r="C114" s="20" t="s">
        <v>407</v>
      </c>
      <c r="D114" s="21">
        <f>2.7+3.9+3.5+3.4+0.5+16.7+1+2.5+1+2+1+1.5+0.8</f>
        <v>40.5</v>
      </c>
      <c r="E114" s="20"/>
      <c r="F114" s="21"/>
      <c r="G114" s="22">
        <f>ROUND(D114*F114,2)</f>
        <v>0</v>
      </c>
      <c r="ZY114" t="s">
        <v>408</v>
      </c>
      <c r="ZZ114" s="14" t="s">
        <v>409</v>
      </c>
    </row>
    <row r="115" spans="1:702" x14ac:dyDescent="0.25">
      <c r="A115" s="23"/>
      <c r="B115" s="24" t="s">
        <v>501</v>
      </c>
      <c r="C115" s="20" t="s">
        <v>98</v>
      </c>
      <c r="D115" s="21">
        <v>4</v>
      </c>
      <c r="E115" s="20"/>
      <c r="F115" s="21"/>
      <c r="G115" s="22"/>
      <c r="ZZ115" s="14"/>
    </row>
    <row r="116" spans="1:702" x14ac:dyDescent="0.25">
      <c r="A116" s="28" t="s">
        <v>410</v>
      </c>
      <c r="B116" s="29" t="s">
        <v>411</v>
      </c>
      <c r="C116" s="12"/>
      <c r="D116" s="12"/>
      <c r="E116" s="12"/>
      <c r="F116" s="12"/>
      <c r="G116" s="13"/>
      <c r="ZY116" t="s">
        <v>412</v>
      </c>
      <c r="ZZ116" s="14"/>
    </row>
    <row r="117" spans="1:702" x14ac:dyDescent="0.25">
      <c r="A117" s="23"/>
      <c r="B117" s="24" t="s">
        <v>502</v>
      </c>
      <c r="C117" s="20" t="s">
        <v>413</v>
      </c>
      <c r="D117" s="21">
        <v>8</v>
      </c>
      <c r="E117" s="20"/>
      <c r="F117" s="21"/>
      <c r="G117" s="22">
        <f>ROUND(D117*F117,2)</f>
        <v>0</v>
      </c>
      <c r="ZY117" t="s">
        <v>414</v>
      </c>
      <c r="ZZ117" s="14" t="s">
        <v>415</v>
      </c>
    </row>
    <row r="118" spans="1:702" x14ac:dyDescent="0.25">
      <c r="A118" s="23" t="s">
        <v>416</v>
      </c>
      <c r="B118" s="24" t="s">
        <v>483</v>
      </c>
      <c r="C118" s="20" t="s">
        <v>331</v>
      </c>
      <c r="D118" s="21">
        <v>5</v>
      </c>
      <c r="E118" s="20"/>
      <c r="F118" s="21"/>
      <c r="G118" s="22">
        <f>ROUND(D118*F118,2)</f>
        <v>0</v>
      </c>
      <c r="ZZ118" s="14"/>
    </row>
    <row r="119" spans="1:702" x14ac:dyDescent="0.25">
      <c r="A119" s="23" t="s">
        <v>484</v>
      </c>
      <c r="B119" s="24" t="s">
        <v>417</v>
      </c>
      <c r="C119" s="20" t="s">
        <v>418</v>
      </c>
      <c r="D119" s="21">
        <v>1</v>
      </c>
      <c r="E119" s="20"/>
      <c r="F119" s="21"/>
      <c r="G119" s="22">
        <f>ROUND(D119*F119,2)</f>
        <v>0</v>
      </c>
      <c r="ZY119" t="s">
        <v>419</v>
      </c>
      <c r="ZZ119" s="14" t="s">
        <v>420</v>
      </c>
    </row>
    <row r="120" spans="1:702" x14ac:dyDescent="0.25">
      <c r="A120" s="28" t="s">
        <v>485</v>
      </c>
      <c r="B120" s="29" t="s">
        <v>421</v>
      </c>
      <c r="C120" s="12"/>
      <c r="D120" s="12"/>
      <c r="E120" s="12"/>
      <c r="F120" s="12"/>
      <c r="G120" s="13"/>
      <c r="ZY120" t="s">
        <v>422</v>
      </c>
      <c r="ZZ120" s="14"/>
    </row>
    <row r="121" spans="1:702" x14ac:dyDescent="0.25">
      <c r="A121" s="23"/>
      <c r="B121" s="24" t="s">
        <v>423</v>
      </c>
      <c r="C121" s="20" t="s">
        <v>424</v>
      </c>
      <c r="D121" s="21">
        <v>6.77</v>
      </c>
      <c r="E121" s="20"/>
      <c r="F121" s="21"/>
      <c r="G121" s="22">
        <f>ROUND(D121*F121,2)</f>
        <v>0</v>
      </c>
      <c r="ZY121" t="s">
        <v>425</v>
      </c>
      <c r="ZZ121" s="14" t="s">
        <v>426</v>
      </c>
    </row>
    <row r="122" spans="1:702" x14ac:dyDescent="0.25">
      <c r="A122" s="23"/>
      <c r="B122" s="24" t="s">
        <v>427</v>
      </c>
      <c r="C122" s="20" t="s">
        <v>428</v>
      </c>
      <c r="D122" s="21">
        <v>6.77</v>
      </c>
      <c r="E122" s="20"/>
      <c r="F122" s="21"/>
      <c r="G122" s="22">
        <f>ROUND(D122*F122,2)</f>
        <v>0</v>
      </c>
      <c r="ZY122" t="s">
        <v>429</v>
      </c>
      <c r="ZZ122" s="14" t="s">
        <v>430</v>
      </c>
    </row>
    <row r="123" spans="1:702" x14ac:dyDescent="0.25">
      <c r="A123" s="23"/>
      <c r="B123" s="24" t="s">
        <v>431</v>
      </c>
      <c r="C123" s="20" t="s">
        <v>432</v>
      </c>
      <c r="D123" s="21">
        <v>6.77</v>
      </c>
      <c r="E123" s="20"/>
      <c r="F123" s="21"/>
      <c r="G123" s="22">
        <f>ROUND(D123*F123,2)</f>
        <v>0</v>
      </c>
      <c r="ZY123" t="s">
        <v>433</v>
      </c>
      <c r="ZZ123" s="14" t="s">
        <v>434</v>
      </c>
    </row>
    <row r="124" spans="1:702" x14ac:dyDescent="0.25">
      <c r="A124" s="23"/>
      <c r="B124" s="24" t="s">
        <v>435</v>
      </c>
      <c r="C124" s="20" t="s">
        <v>436</v>
      </c>
      <c r="D124" s="21">
        <v>6.77</v>
      </c>
      <c r="E124" s="20"/>
      <c r="F124" s="21"/>
      <c r="G124" s="22">
        <f>ROUND(D124*F124,2)</f>
        <v>0</v>
      </c>
      <c r="ZY124" t="s">
        <v>437</v>
      </c>
      <c r="ZZ124" s="14" t="s">
        <v>438</v>
      </c>
    </row>
    <row r="125" spans="1:702" x14ac:dyDescent="0.25">
      <c r="A125" s="25"/>
      <c r="B125" s="26" t="s">
        <v>439</v>
      </c>
      <c r="C125" s="20" t="s">
        <v>440</v>
      </c>
      <c r="D125" s="21">
        <v>6.77</v>
      </c>
      <c r="E125" s="20"/>
      <c r="F125" s="21"/>
      <c r="G125" s="22">
        <f>ROUND(D125*F125,2)</f>
        <v>0</v>
      </c>
      <c r="ZY125" t="s">
        <v>441</v>
      </c>
      <c r="ZZ125" s="14" t="s">
        <v>442</v>
      </c>
    </row>
    <row r="126" spans="1:702" x14ac:dyDescent="0.25">
      <c r="A126" s="37"/>
      <c r="B126" s="38" t="s">
        <v>473</v>
      </c>
      <c r="C126" s="39"/>
      <c r="D126" s="40" t="s">
        <v>466</v>
      </c>
      <c r="E126" s="41"/>
      <c r="F126" s="40"/>
      <c r="G126" s="42">
        <f>SUM(G113:G125)</f>
        <v>0</v>
      </c>
      <c r="ZZ126" s="14"/>
    </row>
    <row r="127" spans="1:702" x14ac:dyDescent="0.25">
      <c r="A127" s="15" t="s">
        <v>443</v>
      </c>
      <c r="B127" s="17" t="s">
        <v>444</v>
      </c>
      <c r="C127" s="12"/>
      <c r="D127" s="12"/>
      <c r="E127" s="12"/>
      <c r="F127" s="12"/>
      <c r="G127" s="13"/>
      <c r="ZY127" t="s">
        <v>445</v>
      </c>
      <c r="ZZ127" s="14"/>
    </row>
    <row r="128" spans="1:702" x14ac:dyDescent="0.25">
      <c r="A128" s="18" t="s">
        <v>446</v>
      </c>
      <c r="B128" s="19" t="s">
        <v>447</v>
      </c>
      <c r="C128" s="20" t="s">
        <v>448</v>
      </c>
      <c r="D128" s="21">
        <v>56.71</v>
      </c>
      <c r="E128" s="20"/>
      <c r="F128" s="21"/>
      <c r="G128" s="22">
        <f>ROUND(D128*F128,2)</f>
        <v>0</v>
      </c>
      <c r="ZY128" t="s">
        <v>449</v>
      </c>
      <c r="ZZ128" s="14" t="s">
        <v>450</v>
      </c>
    </row>
    <row r="129" spans="1:702" x14ac:dyDescent="0.25">
      <c r="A129" s="23" t="s">
        <v>451</v>
      </c>
      <c r="B129" s="24" t="s">
        <v>452</v>
      </c>
      <c r="C129" s="20" t="s">
        <v>453</v>
      </c>
      <c r="D129" s="21">
        <v>6</v>
      </c>
      <c r="E129" s="20"/>
      <c r="F129" s="21"/>
      <c r="G129" s="22">
        <f>ROUND(D129*F129,2)</f>
        <v>0</v>
      </c>
      <c r="ZY129" t="s">
        <v>454</v>
      </c>
      <c r="ZZ129" s="14" t="s">
        <v>455</v>
      </c>
    </row>
    <row r="130" spans="1:702" x14ac:dyDescent="0.25">
      <c r="A130" s="23" t="s">
        <v>456</v>
      </c>
      <c r="B130" s="24" t="s">
        <v>457</v>
      </c>
      <c r="C130" s="20" t="s">
        <v>458</v>
      </c>
      <c r="D130" s="21">
        <v>2</v>
      </c>
      <c r="E130" s="20"/>
      <c r="F130" s="21"/>
      <c r="G130" s="22">
        <f>ROUND(D130*F130,2)</f>
        <v>0</v>
      </c>
      <c r="ZY130" t="s">
        <v>459</v>
      </c>
      <c r="ZZ130" s="14" t="s">
        <v>460</v>
      </c>
    </row>
    <row r="131" spans="1:702" x14ac:dyDescent="0.25">
      <c r="A131" s="37"/>
      <c r="B131" s="38" t="s">
        <v>474</v>
      </c>
      <c r="C131" s="39"/>
      <c r="D131" s="40" t="s">
        <v>466</v>
      </c>
      <c r="E131" s="41"/>
      <c r="F131" s="40" t="s">
        <v>466</v>
      </c>
      <c r="G131" s="42">
        <f>SUM(G128:G130)</f>
        <v>0</v>
      </c>
      <c r="ZZ131" s="14"/>
    </row>
    <row r="132" spans="1:702" x14ac:dyDescent="0.25">
      <c r="A132" s="15" t="s">
        <v>486</v>
      </c>
      <c r="B132" s="17" t="s">
        <v>487</v>
      </c>
      <c r="C132" s="12"/>
      <c r="D132" s="12"/>
      <c r="E132" s="12"/>
      <c r="F132" s="12"/>
      <c r="G132" s="13"/>
    </row>
    <row r="133" spans="1:702" x14ac:dyDescent="0.25">
      <c r="A133" s="31" t="s">
        <v>488</v>
      </c>
      <c r="B133" s="32" t="s">
        <v>489</v>
      </c>
      <c r="C133" s="12"/>
      <c r="D133" s="12"/>
      <c r="E133" s="12"/>
      <c r="F133" s="12"/>
      <c r="G133" s="13"/>
    </row>
    <row r="134" spans="1:702" x14ac:dyDescent="0.25">
      <c r="A134" s="23"/>
      <c r="B134" s="24" t="s">
        <v>490</v>
      </c>
      <c r="C134" s="20" t="s">
        <v>70</v>
      </c>
      <c r="D134" s="21">
        <f>0.4*(58.55+40.8)*0.8</f>
        <v>31.792000000000002</v>
      </c>
      <c r="E134" s="20"/>
      <c r="F134" s="21"/>
      <c r="G134" s="22">
        <f>ROUND(D134*F134,2)</f>
        <v>0</v>
      </c>
    </row>
    <row r="135" spans="1:702" x14ac:dyDescent="0.25">
      <c r="A135" s="23"/>
      <c r="B135" s="24" t="s">
        <v>491</v>
      </c>
      <c r="C135" s="20" t="s">
        <v>70</v>
      </c>
      <c r="D135" s="21">
        <f>0.4*(58.55+40.8)*(0.8-0.25)</f>
        <v>21.857000000000003</v>
      </c>
      <c r="E135" s="20"/>
      <c r="F135" s="21"/>
      <c r="G135" s="22"/>
    </row>
    <row r="136" spans="1:702" x14ac:dyDescent="0.25">
      <c r="A136" s="23"/>
      <c r="B136" s="24" t="s">
        <v>492</v>
      </c>
      <c r="C136" s="20" t="s">
        <v>70</v>
      </c>
      <c r="D136" s="21">
        <f>D134-D135</f>
        <v>9.9349999999999987</v>
      </c>
      <c r="E136" s="20"/>
      <c r="F136" s="21"/>
      <c r="G136" s="22"/>
    </row>
    <row r="137" spans="1:702" x14ac:dyDescent="0.25">
      <c r="A137" s="23"/>
      <c r="B137" s="24" t="s">
        <v>493</v>
      </c>
      <c r="C137" s="20" t="s">
        <v>109</v>
      </c>
      <c r="D137" s="21">
        <f>(1.5+9+1.65+19.1+13.7+10.1+3.5)*0.5</f>
        <v>29.275000000000002</v>
      </c>
      <c r="E137" s="20"/>
      <c r="F137" s="21"/>
      <c r="G137" s="22"/>
    </row>
    <row r="138" spans="1:702" x14ac:dyDescent="0.25">
      <c r="A138" s="23"/>
      <c r="B138" s="24" t="s">
        <v>494</v>
      </c>
      <c r="C138" s="20" t="s">
        <v>109</v>
      </c>
      <c r="D138" s="21">
        <f>(7.85+19.15+13.8)*1.9</f>
        <v>77.52</v>
      </c>
      <c r="E138" s="20"/>
      <c r="F138" s="21"/>
      <c r="G138" s="22"/>
    </row>
    <row r="139" spans="1:702" x14ac:dyDescent="0.25">
      <c r="A139" s="23"/>
      <c r="B139" s="24" t="s">
        <v>495</v>
      </c>
      <c r="C139" s="20" t="s">
        <v>331</v>
      </c>
      <c r="D139" s="21">
        <v>4</v>
      </c>
      <c r="E139" s="20"/>
      <c r="F139" s="21"/>
      <c r="G139" s="22"/>
    </row>
    <row r="140" spans="1:702" x14ac:dyDescent="0.25">
      <c r="A140" s="23"/>
      <c r="B140" s="24" t="s">
        <v>496</v>
      </c>
      <c r="C140" s="20" t="s">
        <v>331</v>
      </c>
      <c r="D140" s="21">
        <v>2</v>
      </c>
      <c r="E140" s="20"/>
      <c r="F140" s="21"/>
      <c r="G140" s="22"/>
    </row>
    <row r="141" spans="1:702" x14ac:dyDescent="0.25">
      <c r="A141" s="28" t="s">
        <v>497</v>
      </c>
      <c r="B141" s="29" t="s">
        <v>498</v>
      </c>
      <c r="C141" s="12"/>
      <c r="D141" s="12"/>
      <c r="E141" s="12"/>
      <c r="F141" s="12"/>
      <c r="G141" s="13"/>
    </row>
    <row r="142" spans="1:702" x14ac:dyDescent="0.25">
      <c r="A142" s="23"/>
      <c r="B142" s="24" t="s">
        <v>499</v>
      </c>
      <c r="C142" s="20" t="s">
        <v>98</v>
      </c>
      <c r="D142" s="21">
        <v>16</v>
      </c>
      <c r="E142" s="20"/>
      <c r="F142" s="21"/>
      <c r="G142" s="22">
        <f>ROUND(D142*F142,2)</f>
        <v>0</v>
      </c>
    </row>
    <row r="143" spans="1:702" x14ac:dyDescent="0.25">
      <c r="A143" s="37"/>
      <c r="B143" s="38" t="s">
        <v>473</v>
      </c>
      <c r="C143" s="39"/>
      <c r="D143" s="40" t="s">
        <v>466</v>
      </c>
      <c r="E143" s="41"/>
      <c r="F143" s="40"/>
      <c r="G143" s="42">
        <f>SUM(G133:G142)</f>
        <v>0</v>
      </c>
    </row>
    <row r="144" spans="1:702" ht="15.75" x14ac:dyDescent="0.25">
      <c r="A144" s="43"/>
      <c r="B144" s="44"/>
      <c r="C144" s="12"/>
      <c r="D144" s="12"/>
      <c r="E144" s="12"/>
      <c r="F144" s="12"/>
      <c r="G144" s="13"/>
    </row>
    <row r="145" spans="1:7" ht="15.75" x14ac:dyDescent="0.25">
      <c r="A145" s="43"/>
      <c r="B145" s="44" t="s">
        <v>475</v>
      </c>
      <c r="C145" s="20"/>
      <c r="D145" s="21"/>
      <c r="E145" s="20"/>
      <c r="F145" s="21"/>
      <c r="G145" s="22"/>
    </row>
    <row r="146" spans="1:7" ht="15.75" x14ac:dyDescent="0.25">
      <c r="A146" s="43"/>
      <c r="B146" s="44"/>
      <c r="C146" s="45"/>
      <c r="D146" s="21"/>
      <c r="E146" s="20"/>
      <c r="F146" s="21"/>
      <c r="G146" s="22"/>
    </row>
    <row r="147" spans="1:7" ht="15.75" x14ac:dyDescent="0.25">
      <c r="A147" s="46" t="str">
        <f>+A6</f>
        <v>3.1</v>
      </c>
      <c r="B147" s="46" t="str">
        <f>+B6</f>
        <v>TRAVAUX PREPARATOIRES, INSTALLATION</v>
      </c>
      <c r="C147" s="47"/>
      <c r="D147" s="21"/>
      <c r="E147" s="20"/>
      <c r="F147" s="21"/>
      <c r="G147" s="48">
        <f>+G17</f>
        <v>0</v>
      </c>
    </row>
    <row r="148" spans="1:7" ht="15.75" x14ac:dyDescent="0.25">
      <c r="A148" s="46"/>
      <c r="B148" s="46"/>
      <c r="C148" s="47"/>
      <c r="D148" s="21"/>
      <c r="E148" s="20"/>
      <c r="F148" s="21"/>
      <c r="G148" s="48"/>
    </row>
    <row r="149" spans="1:7" ht="15.75" x14ac:dyDescent="0.25">
      <c r="A149" s="46" t="str">
        <f>+A18</f>
        <v>3.2</v>
      </c>
      <c r="B149" s="46" t="str">
        <f>+B18</f>
        <v>TERRASSEMENTS GENERAUX</v>
      </c>
      <c r="C149" s="47"/>
      <c r="D149" s="21"/>
      <c r="E149" s="20"/>
      <c r="F149" s="21"/>
      <c r="G149" s="48">
        <f>+G23</f>
        <v>0</v>
      </c>
    </row>
    <row r="150" spans="1:7" ht="15.75" x14ac:dyDescent="0.25">
      <c r="A150" s="46"/>
      <c r="B150" s="46"/>
      <c r="C150" s="47"/>
      <c r="D150" s="21"/>
      <c r="E150" s="20"/>
      <c r="F150" s="21"/>
      <c r="G150" s="48"/>
    </row>
    <row r="151" spans="1:7" ht="15.75" x14ac:dyDescent="0.25">
      <c r="A151" s="46" t="str">
        <f>+A24</f>
        <v>3.3</v>
      </c>
      <c r="B151" s="46" t="str">
        <f>+B24</f>
        <v>FONDATIONS-DALLAGES</v>
      </c>
      <c r="C151" s="47"/>
      <c r="D151" s="21"/>
      <c r="E151" s="20"/>
      <c r="F151" s="21"/>
      <c r="G151" s="48">
        <f>+G57</f>
        <v>0</v>
      </c>
    </row>
    <row r="152" spans="1:7" ht="15.75" x14ac:dyDescent="0.25">
      <c r="A152" s="46"/>
      <c r="B152" s="46"/>
      <c r="C152" s="47"/>
      <c r="D152" s="21"/>
      <c r="E152" s="20"/>
      <c r="F152" s="21"/>
      <c r="G152" s="48"/>
    </row>
    <row r="153" spans="1:7" ht="15.75" x14ac:dyDescent="0.25">
      <c r="A153" s="46" t="str">
        <f>+A58</f>
        <v>3.4</v>
      </c>
      <c r="B153" s="46" t="str">
        <f>+B58</f>
        <v>OUVRAGES EN SUPERSTRUCTURE</v>
      </c>
      <c r="C153" s="47"/>
      <c r="D153" s="21"/>
      <c r="E153" s="20"/>
      <c r="F153" s="21"/>
      <c r="G153" s="48">
        <f>+G91</f>
        <v>0</v>
      </c>
    </row>
    <row r="154" spans="1:7" ht="15.75" x14ac:dyDescent="0.25">
      <c r="A154" s="46"/>
      <c r="B154" s="46"/>
      <c r="C154" s="47"/>
      <c r="D154" s="21"/>
      <c r="E154" s="20"/>
      <c r="F154" s="21"/>
      <c r="G154" s="48"/>
    </row>
    <row r="155" spans="1:7" ht="15.75" x14ac:dyDescent="0.25">
      <c r="A155" s="46" t="str">
        <f>+A92</f>
        <v>3.5</v>
      </c>
      <c r="B155" s="46" t="str">
        <f>+B92</f>
        <v>OUVRAGES DIVERS EN BETON ARME</v>
      </c>
      <c r="C155" s="47"/>
      <c r="D155" s="21"/>
      <c r="E155" s="20"/>
      <c r="F155" s="21"/>
      <c r="G155" s="48">
        <f>+G101</f>
        <v>0</v>
      </c>
    </row>
    <row r="156" spans="1:7" ht="15.75" x14ac:dyDescent="0.25">
      <c r="A156" s="46"/>
      <c r="B156" s="46"/>
      <c r="C156" s="47"/>
      <c r="D156" s="21"/>
      <c r="E156" s="20"/>
      <c r="F156" s="21"/>
      <c r="G156" s="48"/>
    </row>
    <row r="157" spans="1:7" ht="15.75" x14ac:dyDescent="0.25">
      <c r="A157" s="46" t="str">
        <f>+A102</f>
        <v>3.6</v>
      </c>
      <c r="B157" s="46" t="str">
        <f>+B102</f>
        <v>OUVRAGES DIVERS</v>
      </c>
      <c r="C157" s="47"/>
      <c r="D157" s="21"/>
      <c r="E157" s="20"/>
      <c r="F157" s="21"/>
      <c r="G157" s="48">
        <f>+G111</f>
        <v>0</v>
      </c>
    </row>
    <row r="158" spans="1:7" ht="15.75" x14ac:dyDescent="0.25">
      <c r="A158" s="46"/>
      <c r="B158" s="46"/>
      <c r="C158" s="47"/>
      <c r="D158" s="21"/>
      <c r="E158" s="20"/>
      <c r="F158" s="21"/>
      <c r="G158" s="48"/>
    </row>
    <row r="159" spans="1:7" ht="15.75" x14ac:dyDescent="0.25">
      <c r="A159" s="46" t="str">
        <f>+A112</f>
        <v>3.7</v>
      </c>
      <c r="B159" s="46" t="str">
        <f>+B112</f>
        <v>CANALISATIONS - RESEAUX ENTERRES</v>
      </c>
      <c r="C159" s="47"/>
      <c r="D159" s="21"/>
      <c r="E159" s="20"/>
      <c r="F159" s="21"/>
      <c r="G159" s="48">
        <f>+G126</f>
        <v>0</v>
      </c>
    </row>
    <row r="160" spans="1:7" ht="15.75" x14ac:dyDescent="0.25">
      <c r="A160" s="46"/>
      <c r="B160" s="46"/>
      <c r="C160" s="47"/>
      <c r="D160" s="21"/>
      <c r="E160" s="20"/>
      <c r="F160" s="21"/>
      <c r="G160" s="48"/>
    </row>
    <row r="161" spans="1:701" ht="15.75" x14ac:dyDescent="0.25">
      <c r="A161" s="46" t="str">
        <f>+A127</f>
        <v>3.8</v>
      </c>
      <c r="B161" s="46" t="str">
        <f>+B127</f>
        <v>DRAINAGE</v>
      </c>
      <c r="C161" s="47"/>
      <c r="D161" s="21"/>
      <c r="E161" s="20"/>
      <c r="F161" s="21"/>
      <c r="G161" s="48">
        <f>+G131</f>
        <v>0</v>
      </c>
    </row>
    <row r="162" spans="1:701" ht="15.75" x14ac:dyDescent="0.25">
      <c r="A162" s="46"/>
      <c r="B162" s="46"/>
      <c r="C162" s="47"/>
      <c r="D162" s="21"/>
      <c r="E162" s="20"/>
      <c r="F162" s="21"/>
      <c r="G162" s="48"/>
    </row>
    <row r="163" spans="1:701" ht="15.75" x14ac:dyDescent="0.25">
      <c r="A163" s="46" t="str">
        <f>+A132</f>
        <v>3.9</v>
      </c>
      <c r="B163" s="46" t="str">
        <f>+B132</f>
        <v>OUVRAGES EXTERIEURS</v>
      </c>
      <c r="C163" s="47"/>
      <c r="D163" s="21"/>
      <c r="E163" s="20"/>
      <c r="F163" s="21"/>
      <c r="G163" s="48">
        <f>+G143</f>
        <v>0</v>
      </c>
    </row>
    <row r="164" spans="1:701" ht="15.75" x14ac:dyDescent="0.25">
      <c r="A164" s="46"/>
      <c r="B164" s="46"/>
      <c r="C164" s="47"/>
      <c r="D164" s="21"/>
      <c r="E164" s="20"/>
      <c r="F164" s="21"/>
      <c r="G164" s="48"/>
    </row>
    <row r="165" spans="1:701" x14ac:dyDescent="0.25">
      <c r="A165" s="33"/>
      <c r="B165" s="33"/>
      <c r="C165" s="33"/>
      <c r="D165" s="33"/>
      <c r="E165" s="33"/>
      <c r="F165" s="33"/>
      <c r="G165" s="33"/>
    </row>
    <row r="166" spans="1:701" x14ac:dyDescent="0.25">
      <c r="B166" s="34" t="s">
        <v>461</v>
      </c>
      <c r="G166" s="35">
        <f>SUM(G146:G161)</f>
        <v>0</v>
      </c>
      <c r="ZY166" t="s">
        <v>462</v>
      </c>
    </row>
    <row r="167" spans="1:701" x14ac:dyDescent="0.25">
      <c r="A167" s="36">
        <v>20</v>
      </c>
      <c r="B167" s="34" t="str">
        <f>CONCATENATE("Montant TVA (",A167,"%)")</f>
        <v>Montant TVA (20%)</v>
      </c>
      <c r="G167" s="35">
        <f>(G166*A167)/100</f>
        <v>0</v>
      </c>
      <c r="ZY167" t="s">
        <v>463</v>
      </c>
    </row>
    <row r="168" spans="1:701" x14ac:dyDescent="0.25">
      <c r="B168" s="34" t="s">
        <v>464</v>
      </c>
      <c r="G168" s="35">
        <f>G166+G167</f>
        <v>0</v>
      </c>
      <c r="ZY168" t="s">
        <v>465</v>
      </c>
    </row>
    <row r="169" spans="1:701" x14ac:dyDescent="0.25">
      <c r="G169" s="35"/>
    </row>
    <row r="170" spans="1:701" x14ac:dyDescent="0.25">
      <c r="G170" s="35"/>
    </row>
  </sheetData>
  <mergeCells count="1">
    <mergeCell ref="A1:G1"/>
  </mergeCells>
  <printOptions horizontalCentered="1"/>
  <pageMargins left="0.06" right="0.06" top="0.06" bottom="0.06" header="0.76" footer="0.76"/>
  <pageSetup paperSize="9" scale="98"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660B125EBFC104DA67F92AC17EDBE43" ma:contentTypeVersion="15" ma:contentTypeDescription="Crée un document." ma:contentTypeScope="" ma:versionID="c13a4da4703a5d059a5fb4f2a178a23a">
  <xsd:schema xmlns:xsd="http://www.w3.org/2001/XMLSchema" xmlns:xs="http://www.w3.org/2001/XMLSchema" xmlns:p="http://schemas.microsoft.com/office/2006/metadata/properties" xmlns:ns2="3d024f8a-a21e-42dc-94e7-0c0ca042aea8" xmlns:ns3="556b21a6-7e66-4402-951f-0c10f8799acf" targetNamespace="http://schemas.microsoft.com/office/2006/metadata/properties" ma:root="true" ma:fieldsID="6ac8a6a186cab8a89937594e97902ecf" ns2:_="" ns3:_="">
    <xsd:import namespace="3d024f8a-a21e-42dc-94e7-0c0ca042aea8"/>
    <xsd:import namespace="556b21a6-7e66-4402-951f-0c10f8799acf"/>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024f8a-a21e-42dc-94e7-0c0ca042aea8"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Balises d’images" ma:readOnly="false" ma:fieldId="{5cf76f15-5ced-4ddc-b409-7134ff3c332f}" ma:taxonomyMulti="true" ma:sspId="427b9515-b903-4092-b518-f8e2e50ac6ca"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56b21a6-7e66-4402-951f-0c10f8799acf"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46fd1dcb-744f-4bd3-b157-74fa1f2a6716}" ma:internalName="TaxCatchAll" ma:showField="CatchAllData" ma:web="556b21a6-7e66-4402-951f-0c10f8799ac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B52172-358A-46C7-91BC-FA7766ED1BEA}">
  <ds:schemaRefs>
    <ds:schemaRef ds:uri="http://schemas.microsoft.com/sharepoint/v3/contenttype/forms"/>
  </ds:schemaRefs>
</ds:datastoreItem>
</file>

<file path=customXml/itemProps2.xml><?xml version="1.0" encoding="utf-8"?>
<ds:datastoreItem xmlns:ds="http://schemas.openxmlformats.org/officeDocument/2006/customXml" ds:itemID="{211C50FD-90A9-4F1C-A099-B79628ABBB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024f8a-a21e-42dc-94e7-0c0ca042aea8"/>
    <ds:schemaRef ds:uri="556b21a6-7e66-4402-951f-0c10f8799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N°01 GROS OEUVRE</vt:lpstr>
      <vt:lpstr>'Lot N°01 GROS OEUVRE'!Impression_des_titres</vt:lpstr>
      <vt:lpstr>'Lot N°01 GROS OEUVRE'!Zone_d_impression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Emmanuel HORY - Qub Structure</cp:lastModifiedBy>
  <cp:lastPrinted>2024-07-30T14:51:55Z</cp:lastPrinted>
  <dcterms:created xsi:type="dcterms:W3CDTF">2024-04-04T14:24:35Z</dcterms:created>
  <dcterms:modified xsi:type="dcterms:W3CDTF">2024-07-30T14:52:13Z</dcterms:modified>
</cp:coreProperties>
</file>